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126\AC\Temp\"/>
    </mc:Choice>
  </mc:AlternateContent>
  <xr:revisionPtr revIDLastSave="0" documentId="8_{736AA736-133E-4569-B6D6-DED3765E5BA7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RAM" sheetId="1" r:id="rId1"/>
    <sheet name="Assembler" sheetId="2" r:id="rId2"/>
  </sheets>
  <definedNames>
    <definedName name="_xlnm._FilterDatabase" localSheetId="1" hidden="1">Assembler!$A$1:$A$28</definedName>
    <definedName name="_xlnm._FilterDatabase" localSheetId="0" hidden="1">RAM!#REF!</definedName>
    <definedName name="_op2">RAM!$C$6</definedName>
    <definedName name="_op3">RAM!$C$7</definedName>
    <definedName name="acc">RAM!$I$16</definedName>
    <definedName name="ak">RAM!$B$6</definedName>
    <definedName name="akt">RAM!$B$5</definedName>
    <definedName name="aktkod">RAM!$E$5</definedName>
    <definedName name="do">RAM!$C$8</definedName>
    <definedName name="hova">RAM!$C$9</definedName>
    <definedName name="kod">Assembler!$B$2:$B$28</definedName>
    <definedName name="LDA">RAM!#REF!</definedName>
    <definedName name="mem">RAM!$C$10</definedName>
    <definedName name="op">RAM!$C$5</definedName>
    <definedName name="para">Assembler!$A$2:$A$28</definedName>
    <definedName name="PARANCS">Assembler!#REF!</definedName>
    <definedName name="utsz">RAM!$B$2</definedName>
  </definedNames>
  <calcPr calcId="191028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1" l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6" i="1"/>
  <c r="E15" i="1"/>
  <c r="F16" i="1"/>
  <c r="F15" i="1"/>
  <c r="B2" i="1"/>
  <c r="B5" i="1"/>
  <c r="C5" i="1"/>
  <c r="E5" i="1"/>
  <c r="B6" i="1"/>
  <c r="C6" i="1"/>
  <c r="C7" i="1"/>
  <c r="C8" i="1"/>
  <c r="C9" i="1"/>
  <c r="C10" i="1"/>
  <c r="I16" i="1"/>
  <c r="J16" i="1"/>
  <c r="K16" i="1"/>
  <c r="L16" i="1"/>
  <c r="M16" i="1"/>
  <c r="N16" i="1"/>
  <c r="O16" i="1"/>
  <c r="P16" i="1"/>
  <c r="I17" i="1"/>
  <c r="J17" i="1"/>
  <c r="K17" i="1"/>
  <c r="L17" i="1"/>
  <c r="M17" i="1"/>
  <c r="N17" i="1"/>
  <c r="O17" i="1"/>
  <c r="P17" i="1"/>
  <c r="I18" i="1"/>
  <c r="J18" i="1"/>
  <c r="K18" i="1"/>
  <c r="L18" i="1"/>
  <c r="M18" i="1"/>
  <c r="N18" i="1"/>
  <c r="O18" i="1"/>
  <c r="P18" i="1"/>
  <c r="I19" i="1"/>
  <c r="J19" i="1"/>
  <c r="K19" i="1"/>
  <c r="L19" i="1"/>
  <c r="M19" i="1"/>
  <c r="N19" i="1"/>
  <c r="O19" i="1"/>
  <c r="P19" i="1"/>
  <c r="I20" i="1"/>
  <c r="J20" i="1"/>
  <c r="K20" i="1"/>
  <c r="L20" i="1"/>
  <c r="M20" i="1"/>
  <c r="N20" i="1"/>
  <c r="O20" i="1"/>
  <c r="P20" i="1"/>
  <c r="I21" i="1"/>
  <c r="J21" i="1"/>
  <c r="K21" i="1"/>
  <c r="L21" i="1"/>
  <c r="M21" i="1"/>
  <c r="N21" i="1"/>
  <c r="O21" i="1"/>
  <c r="P21" i="1"/>
  <c r="I22" i="1"/>
  <c r="J22" i="1"/>
  <c r="K22" i="1"/>
  <c r="L22" i="1"/>
  <c r="M22" i="1"/>
  <c r="N22" i="1"/>
  <c r="O22" i="1"/>
  <c r="P22" i="1"/>
  <c r="I23" i="1"/>
  <c r="J23" i="1"/>
  <c r="K23" i="1"/>
  <c r="L23" i="1"/>
  <c r="M23" i="1"/>
  <c r="N23" i="1"/>
  <c r="O23" i="1"/>
  <c r="P23" i="1"/>
  <c r="I24" i="1"/>
  <c r="J24" i="1"/>
  <c r="K24" i="1"/>
  <c r="L24" i="1"/>
  <c r="M24" i="1"/>
  <c r="N24" i="1"/>
  <c r="O24" i="1"/>
  <c r="P24" i="1"/>
  <c r="R24" i="1"/>
  <c r="S24" i="1"/>
  <c r="T24" i="1"/>
  <c r="U24" i="1"/>
  <c r="V24" i="1"/>
  <c r="W24" i="1"/>
  <c r="X24" i="1"/>
  <c r="Y24" i="1"/>
  <c r="I25" i="1"/>
  <c r="J25" i="1"/>
  <c r="K25" i="1"/>
  <c r="L25" i="1"/>
  <c r="M25" i="1"/>
  <c r="N25" i="1"/>
  <c r="O25" i="1"/>
  <c r="P25" i="1"/>
  <c r="R25" i="1"/>
  <c r="S25" i="1"/>
  <c r="T25" i="1"/>
  <c r="U25" i="1"/>
  <c r="V25" i="1"/>
  <c r="W25" i="1"/>
  <c r="X25" i="1"/>
  <c r="Y25" i="1"/>
  <c r="I26" i="1"/>
  <c r="J26" i="1"/>
  <c r="K26" i="1"/>
  <c r="L26" i="1"/>
  <c r="M26" i="1"/>
  <c r="N26" i="1"/>
  <c r="O26" i="1"/>
  <c r="P26" i="1"/>
  <c r="R26" i="1"/>
  <c r="S26" i="1"/>
  <c r="T26" i="1"/>
  <c r="U26" i="1"/>
  <c r="V26" i="1"/>
  <c r="W26" i="1"/>
  <c r="X26" i="1"/>
  <c r="Y26" i="1"/>
  <c r="I27" i="1"/>
  <c r="J27" i="1"/>
  <c r="K27" i="1"/>
  <c r="L27" i="1"/>
  <c r="M27" i="1"/>
  <c r="N27" i="1"/>
  <c r="O27" i="1"/>
  <c r="P27" i="1"/>
  <c r="R27" i="1"/>
  <c r="S27" i="1"/>
  <c r="T27" i="1"/>
  <c r="U27" i="1"/>
  <c r="V27" i="1"/>
  <c r="W27" i="1"/>
  <c r="X27" i="1"/>
  <c r="Y27" i="1"/>
  <c r="I28" i="1"/>
  <c r="J28" i="1"/>
  <c r="K28" i="1"/>
  <c r="L28" i="1"/>
  <c r="M28" i="1"/>
  <c r="N28" i="1"/>
  <c r="O28" i="1"/>
  <c r="P28" i="1"/>
  <c r="R28" i="1"/>
  <c r="S28" i="1"/>
  <c r="T28" i="1"/>
  <c r="U28" i="1"/>
  <c r="V28" i="1"/>
  <c r="W28" i="1"/>
  <c r="X28" i="1"/>
  <c r="Y28" i="1"/>
  <c r="I29" i="1"/>
  <c r="J29" i="1"/>
  <c r="K29" i="1"/>
  <c r="L29" i="1"/>
  <c r="M29" i="1"/>
  <c r="N29" i="1"/>
  <c r="O29" i="1"/>
  <c r="P29" i="1"/>
  <c r="R29" i="1"/>
  <c r="S29" i="1"/>
  <c r="T29" i="1"/>
  <c r="U29" i="1"/>
  <c r="V29" i="1"/>
  <c r="W29" i="1"/>
  <c r="X29" i="1"/>
  <c r="Y29" i="1"/>
  <c r="I30" i="1"/>
  <c r="J30" i="1"/>
  <c r="K30" i="1"/>
  <c r="L30" i="1"/>
  <c r="M30" i="1"/>
  <c r="N30" i="1"/>
  <c r="O30" i="1"/>
  <c r="P30" i="1"/>
  <c r="R30" i="1"/>
  <c r="S30" i="1"/>
  <c r="T30" i="1"/>
  <c r="U30" i="1"/>
  <c r="V30" i="1"/>
  <c r="W30" i="1"/>
  <c r="X30" i="1"/>
  <c r="Y30" i="1"/>
  <c r="I31" i="1"/>
  <c r="J31" i="1"/>
  <c r="K31" i="1"/>
  <c r="L31" i="1"/>
  <c r="M31" i="1"/>
  <c r="N31" i="1"/>
  <c r="O31" i="1"/>
  <c r="P31" i="1"/>
  <c r="R31" i="1"/>
  <c r="S31" i="1"/>
  <c r="T31" i="1"/>
  <c r="U31" i="1"/>
  <c r="V31" i="1"/>
  <c r="W31" i="1"/>
  <c r="X31" i="1"/>
  <c r="Y31" i="1"/>
</calcChain>
</file>

<file path=xl/sharedStrings.xml><?xml version="1.0" encoding="utf-8"?>
<sst xmlns="http://schemas.openxmlformats.org/spreadsheetml/2006/main" count="335" uniqueCount="128">
  <si>
    <t>ADD</t>
  </si>
  <si>
    <t>SUB</t>
  </si>
  <si>
    <t>MULT</t>
  </si>
  <si>
    <t>DIV</t>
  </si>
  <si>
    <t>LOAD</t>
  </si>
  <si>
    <t>STORE</t>
  </si>
  <si>
    <t>READ</t>
  </si>
  <si>
    <t>WRITE</t>
  </si>
  <si>
    <t>JUMP</t>
  </si>
  <si>
    <t>JGTZ</t>
  </si>
  <si>
    <t>JZERO</t>
  </si>
  <si>
    <t>HALT</t>
  </si>
  <si>
    <t>00000000</t>
  </si>
  <si>
    <t>Utasításszámláló:</t>
  </si>
  <si>
    <t>Indítás</t>
  </si>
  <si>
    <t>01000000</t>
  </si>
  <si>
    <t>01010000</t>
  </si>
  <si>
    <t>01100000</t>
  </si>
  <si>
    <t>01110000</t>
  </si>
  <si>
    <t>10000000</t>
  </si>
  <si>
    <t>10010000</t>
  </si>
  <si>
    <t>10100000</t>
  </si>
  <si>
    <t>10110000</t>
  </si>
  <si>
    <t>01000011</t>
  </si>
  <si>
    <t>01010011</t>
  </si>
  <si>
    <t>01100011</t>
  </si>
  <si>
    <t>01110011</t>
  </si>
  <si>
    <t>10000011</t>
  </si>
  <si>
    <t>10010011</t>
  </si>
  <si>
    <t>10100011</t>
  </si>
  <si>
    <t>10110011</t>
  </si>
  <si>
    <t>01000001</t>
  </si>
  <si>
    <t>01010001</t>
  </si>
  <si>
    <t>01100001</t>
  </si>
  <si>
    <t>01110001</t>
  </si>
  <si>
    <t>10000001</t>
  </si>
  <si>
    <t>10010001</t>
  </si>
  <si>
    <t>10100001</t>
  </si>
  <si>
    <t>10110001</t>
  </si>
  <si>
    <t>Memóriacím:</t>
  </si>
  <si>
    <t>Aktuális parancs:</t>
  </si>
  <si>
    <t>para</t>
  </si>
  <si>
    <t>ARITMETIKAI</t>
  </si>
  <si>
    <t>IO</t>
  </si>
  <si>
    <t>Közvetlen</t>
  </si>
  <si>
    <t>operandusú</t>
  </si>
  <si>
    <t xml:space="preserve">Indirekt </t>
  </si>
  <si>
    <t>címzésű</t>
  </si>
  <si>
    <t>Direkt</t>
  </si>
  <si>
    <t>VEZÉRLŐ</t>
  </si>
  <si>
    <t>kod</t>
  </si>
  <si>
    <t>11000000</t>
  </si>
  <si>
    <t>11010000</t>
  </si>
  <si>
    <t>11100000</t>
  </si>
  <si>
    <t>11110000</t>
  </si>
  <si>
    <t>ADD   *</t>
  </si>
  <si>
    <t>ADD   =</t>
  </si>
  <si>
    <t>DIV   *</t>
  </si>
  <si>
    <t>DIV   =</t>
  </si>
  <si>
    <t>LOAD  *</t>
  </si>
  <si>
    <t>LOAD  =</t>
  </si>
  <si>
    <t>MULT  *</t>
  </si>
  <si>
    <t>MULT  =</t>
  </si>
  <si>
    <t>READ  *</t>
  </si>
  <si>
    <t>READ  =</t>
  </si>
  <si>
    <t>STORE *</t>
  </si>
  <si>
    <t>STORE =</t>
  </si>
  <si>
    <t>SUB   *</t>
  </si>
  <si>
    <t>SUB   =</t>
  </si>
  <si>
    <t>WRITE *</t>
  </si>
  <si>
    <t>WRITE =</t>
  </si>
  <si>
    <t>1100</t>
  </si>
  <si>
    <t>1101</t>
  </si>
  <si>
    <t>1110</t>
  </si>
  <si>
    <t>1111</t>
  </si>
  <si>
    <t>0100</t>
  </si>
  <si>
    <t>0101</t>
  </si>
  <si>
    <t>0110</t>
  </si>
  <si>
    <t>0111</t>
  </si>
  <si>
    <t>1000</t>
  </si>
  <si>
    <t>1001</t>
  </si>
  <si>
    <t>1010</t>
  </si>
  <si>
    <t>1011</t>
  </si>
  <si>
    <t>....0000</t>
  </si>
  <si>
    <t>....0001</t>
  </si>
  <si>
    <t>....0011</t>
  </si>
  <si>
    <t>Címkével</t>
  </si>
  <si>
    <t>Az első 4 bit</t>
  </si>
  <si>
    <t>gépi kód</t>
  </si>
  <si>
    <t>név</t>
  </si>
  <si>
    <t>Memóra tartalma:</t>
  </si>
  <si>
    <t>acc</t>
  </si>
  <si>
    <t>op</t>
  </si>
  <si>
    <t>hova</t>
  </si>
  <si>
    <t>mem</t>
  </si>
  <si>
    <t>Assembler</t>
  </si>
  <si>
    <t>Gépi kód</t>
  </si>
  <si>
    <t>--</t>
  </si>
  <si>
    <t>utsz</t>
  </si>
  <si>
    <t>+1</t>
  </si>
  <si>
    <t>r[op]</t>
  </si>
  <si>
    <t>r[r[op]]</t>
  </si>
  <si>
    <t>out[osz]</t>
  </si>
  <si>
    <t>Direkt operandus:</t>
  </si>
  <si>
    <t>do</t>
  </si>
  <si>
    <t>acc-do</t>
  </si>
  <si>
    <t>acc*do</t>
  </si>
  <si>
    <t>acc/do</t>
  </si>
  <si>
    <t>acc+do</t>
  </si>
  <si>
    <t>??</t>
  </si>
  <si>
    <t>TÖRÖLVE</t>
  </si>
  <si>
    <t>Input szalag számláló</t>
  </si>
  <si>
    <t>Output szalag számláló</t>
  </si>
  <si>
    <t>eltárolása</t>
  </si>
  <si>
    <t>osztjuk 2-vel</t>
  </si>
  <si>
    <t>1 rekeszbe</t>
  </si>
  <si>
    <t>szorozva 2-vel</t>
  </si>
  <si>
    <t>ha páros volt, elugrunk</t>
  </si>
  <si>
    <t>3x + 1 (COLLATZ PROBLÉMA)</t>
  </si>
  <si>
    <t>szorzás 3-mal</t>
  </si>
  <si>
    <t>plusz 1</t>
  </si>
  <si>
    <t>ha páros volt</t>
  </si>
  <si>
    <t>1?</t>
  </si>
  <si>
    <t>ha igen, HALT</t>
  </si>
  <si>
    <t>ha nem, tovább</t>
  </si>
  <si>
    <t>input érték megadása</t>
  </si>
  <si>
    <t>stop</t>
  </si>
  <si>
    <t>a 2-ben tároljuk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</si>
</sst>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8"/>
      <name val="Arial"/>
      <charset val="238"/>
    </font>
    <font>
      <sz val="10"/>
      <name val="Courier New"/>
      <family val="3"/>
      <charset val="238"/>
    </font>
    <font>
      <b/>
      <sz val="10"/>
      <name val="Courier New"/>
      <family val="3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49" fontId="0" fillId="0" borderId="3" xfId="0" applyNumberFormat="1" applyBorder="1"/>
    <xf numFmtId="0" fontId="2" fillId="0" borderId="4" xfId="0" applyFont="1" applyBorder="1"/>
    <xf numFmtId="0" fontId="2" fillId="0" borderId="0" xfId="0" applyFont="1" applyBorder="1"/>
    <xf numFmtId="49" fontId="0" fillId="0" borderId="5" xfId="0" applyNumberFormat="1" applyBorder="1"/>
    <xf numFmtId="0" fontId="2" fillId="0" borderId="6" xfId="0" applyFont="1" applyBorder="1"/>
    <xf numFmtId="0" fontId="2" fillId="0" borderId="7" xfId="0" applyFont="1" applyBorder="1"/>
    <xf numFmtId="49" fontId="0" fillId="0" borderId="8" xfId="0" applyNumberFormat="1" applyBorder="1"/>
    <xf numFmtId="49" fontId="0" fillId="0" borderId="0" xfId="0" applyNumberFormat="1" applyBorder="1"/>
    <xf numFmtId="0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/>
    <xf numFmtId="0" fontId="4" fillId="0" borderId="0" xfId="0" applyFont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/>
    <xf numFmtId="0" fontId="0" fillId="2" borderId="1" xfId="0" applyFill="1" applyBorder="1" applyAlignment="1">
      <alignment horizontal="center"/>
    </xf>
    <xf numFmtId="0" fontId="6" fillId="0" borderId="0" xfId="0" applyNumberFormat="1" applyFont="1"/>
    <xf numFmtId="0" fontId="6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</cellXfs>
  <cellStyles count="1">
    <cellStyle name="Normal" xfId="0" builtinId="0"/>
  </cellStyles>
  <dxfs count="7">
    <dxf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urier New"/>
        <family val="3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urier New"/>
        <family val="3"/>
        <charset val="238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38"/>
        <scheme val="none"/>
      </font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Lista1" displayName="Lista1" ref="A1:A28" totalsRowShown="0" headerRowDxfId="5" dataDxfId="4">
  <autoFilter ref="A1:A28" xr:uid="{00000000-0009-0000-0100-000005000000}"/>
  <tableColumns count="1">
    <tableColumn id="1" xr3:uid="{00000000-0010-0000-0000-000001000000}" name="para" dataDxfId="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Lista2" displayName="Lista2" ref="B1:B28" totalsRowShown="0" headerRowDxfId="2" dataDxfId="1">
  <autoFilter ref="B1:B28" xr:uid="{00000000-0009-0000-0100-000006000000}"/>
  <tableColumns count="1">
    <tableColumn id="1" xr3:uid="{00000000-0010-0000-0100-000001000000}" name="ko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9"/>
  <sheetViews>
    <sheetView tabSelected="1" workbookViewId="0">
      <selection activeCell="B1" sqref="B1"/>
    </sheetView>
  </sheetViews>
  <sheetFormatPr defaultRowHeight="12.75" x14ac:dyDescent="0.15"/>
  <cols>
    <col min="1" max="1" width="3.91015625" customWidth="1"/>
    <col min="2" max="2" width="8.62890625" customWidth="1"/>
    <col min="3" max="3" width="4.44921875" customWidth="1"/>
    <col min="4" max="4" width="1.75" customWidth="1"/>
    <col min="5" max="6" width="9.3046875" customWidth="1"/>
    <col min="7" max="7" width="30.74609375" customWidth="1"/>
    <col min="8" max="8" width="3.50390625" customWidth="1"/>
    <col min="9" max="16" width="4.04296875" customWidth="1"/>
    <col min="17" max="17" width="2.2890625" customWidth="1"/>
    <col min="18" max="25" width="3.37109375" customWidth="1"/>
    <col min="28" max="39" width="2.6953125" customWidth="1"/>
  </cols>
  <sheetData>
    <row r="1" spans="1:31" x14ac:dyDescent="0.15">
      <c r="B1" s="22" t="s">
        <v>126</v>
      </c>
      <c r="G1" t="s">
        <v>14</v>
      </c>
    </row>
    <row r="2" spans="1:31" ht="13.5" x14ac:dyDescent="0.2">
      <c r="B2">
        <f>IF( B1="start",IF( LEFT(akt,1)="J",IF(OR(ak="JU",AND(ak="JG",acc&gt;0),AND(ak="JZ",acc=0)),op,utsz+1),IF( ak="HA", utsz, utsz+1)),-2)</f>
        <v>-2</v>
      </c>
      <c r="G2" t="s">
        <v>13</v>
      </c>
      <c r="AA2" s="8" t="s">
        <v>0</v>
      </c>
      <c r="AC2">
        <v>1</v>
      </c>
      <c r="AE2">
        <v>1</v>
      </c>
    </row>
    <row r="3" spans="1:31" ht="13.5" x14ac:dyDescent="0.2">
      <c r="G3" t="s">
        <v>111</v>
      </c>
      <c r="AA3" s="8" t="s">
        <v>55</v>
      </c>
      <c r="AD3">
        <v>1</v>
      </c>
      <c r="AE3">
        <v>1</v>
      </c>
    </row>
    <row r="4" spans="1:31" ht="13.5" x14ac:dyDescent="0.2">
      <c r="G4" t="s">
        <v>112</v>
      </c>
      <c r="AA4" s="8" t="s">
        <v>56</v>
      </c>
      <c r="AB4">
        <v>1</v>
      </c>
      <c r="AE4">
        <v>1</v>
      </c>
    </row>
    <row r="5" spans="1:31" ht="13.5" x14ac:dyDescent="0.2">
      <c r="B5" s="1">
        <f>IF( utsz&lt;0, -1, VLOOKUP(utsz,A15:B143,2))</f>
        <v>-1</v>
      </c>
      <c r="C5" t="e">
        <f>VLOOKUP(utsz,A$15:C$143,3)</f>
        <v>#N/A</v>
      </c>
      <c r="E5" s="14" t="e">
        <f>IF(B5="","00000000",VLOOKUP(B5,Assembler!$A$2:$B$28,2))</f>
        <v>#N/A</v>
      </c>
      <c r="G5" t="s">
        <v>40</v>
      </c>
      <c r="AA5" s="8" t="s">
        <v>3</v>
      </c>
      <c r="AC5">
        <v>1</v>
      </c>
      <c r="AE5">
        <v>1</v>
      </c>
    </row>
    <row r="6" spans="1:31" ht="13.5" x14ac:dyDescent="0.2">
      <c r="B6" s="1" t="str">
        <f>LEFT(akt,2)</f>
        <v>-1</v>
      </c>
      <c r="C6" t="e">
        <f>IF( AND(op&gt;=0, VLOOKUP(akt,$AA$2:$AG$27,2)&lt;&gt;1), INDEX( $I$16:$P$31, INT(op/8)+1, MOD(op,8)+1 ), "" )</f>
        <v>#N/A</v>
      </c>
      <c r="G6" t="s">
        <v>100</v>
      </c>
      <c r="AA6" s="8" t="s">
        <v>57</v>
      </c>
      <c r="AD6">
        <v>1</v>
      </c>
      <c r="AE6">
        <v>1</v>
      </c>
    </row>
    <row r="7" spans="1:31" ht="13.5" x14ac:dyDescent="0.2">
      <c r="C7" t="e">
        <f>IF( AND(_op2&gt;=0, VLOOKUP(akt,$AA$2:$AG$27,4)=1), INDEX( $I$16:$P$31, INT(_op2/8)+1, MOD(_op2,8)+1 ), "" )</f>
        <v>#N/A</v>
      </c>
      <c r="G7" t="s">
        <v>101</v>
      </c>
      <c r="AA7" s="8" t="s">
        <v>58</v>
      </c>
      <c r="AB7">
        <v>1</v>
      </c>
      <c r="AE7">
        <v>1</v>
      </c>
    </row>
    <row r="8" spans="1:31" ht="13.5" x14ac:dyDescent="0.2">
      <c r="C8" t="e">
        <f>IF( VLOOKUP(akt,$AA$2:$AG$27,2)=1, op, IF( VLOOKUP(akt,$AA$2:$AG$27,3)=1,_op2, IF( VLOOKUP(akt,$AA$2:$AG$27,4)=1, _op3)))</f>
        <v>#N/A</v>
      </c>
      <c r="G8" t="s">
        <v>103</v>
      </c>
      <c r="AA8" s="8" t="s">
        <v>11</v>
      </c>
      <c r="AC8">
        <v>1</v>
      </c>
    </row>
    <row r="9" spans="1:31" ht="13.5" x14ac:dyDescent="0.2">
      <c r="C9" t="e">
        <f>IF( VLOOKUP( akt,$AA$2:$AG$27,5)=1,0, IF(ak="ST",do,IF(LEFT(aktkod,2)="11",-1,"??")))</f>
        <v>#N/A</v>
      </c>
      <c r="G9" t="s">
        <v>39</v>
      </c>
      <c r="AA9" s="8" t="s">
        <v>9</v>
      </c>
      <c r="AC9">
        <v>1</v>
      </c>
    </row>
    <row r="10" spans="1:31" ht="13.5" x14ac:dyDescent="0.2">
      <c r="C10" t="e">
        <f>IF(ak="AD",acc+do,IF(ak="SU",acc-do,IF(ak="MU",acc*do,IF(AND(ak="DI",do&lt;&gt;0),INT(acc/do),IF(ak="RE",0,IF(ak="LO",do,IF(ak="ST",acc,0)))))))</f>
        <v>#N/A</v>
      </c>
      <c r="G10" t="s">
        <v>90</v>
      </c>
      <c r="AA10" s="8" t="s">
        <v>8</v>
      </c>
      <c r="AC10">
        <v>1</v>
      </c>
    </row>
    <row r="11" spans="1:31" ht="13.5" x14ac:dyDescent="0.2">
      <c r="AA11" s="8" t="s">
        <v>10</v>
      </c>
      <c r="AC11">
        <v>1</v>
      </c>
    </row>
    <row r="12" spans="1:31" ht="13.5" x14ac:dyDescent="0.2">
      <c r="AA12" s="8" t="s">
        <v>4</v>
      </c>
      <c r="AC12">
        <v>1</v>
      </c>
      <c r="AE12">
        <v>1</v>
      </c>
    </row>
    <row r="13" spans="1:31" ht="13.5" x14ac:dyDescent="0.2">
      <c r="AA13" s="8" t="s">
        <v>59</v>
      </c>
      <c r="AD13">
        <v>1</v>
      </c>
      <c r="AE13">
        <v>1</v>
      </c>
    </row>
    <row r="14" spans="1:31" ht="13.5" x14ac:dyDescent="0.2">
      <c r="B14" s="35" t="s">
        <v>95</v>
      </c>
      <c r="C14" s="35"/>
      <c r="D14" s="32"/>
      <c r="E14" s="35" t="s">
        <v>96</v>
      </c>
      <c r="F14" s="35"/>
      <c r="G14" s="34" t="s">
        <v>118</v>
      </c>
      <c r="AA14" s="8" t="s">
        <v>60</v>
      </c>
      <c r="AB14">
        <v>1</v>
      </c>
      <c r="AE14">
        <v>1</v>
      </c>
    </row>
    <row r="15" spans="1:31" ht="14.25" thickBot="1" x14ac:dyDescent="0.25">
      <c r="A15">
        <v>0</v>
      </c>
      <c r="B15" s="1" t="s">
        <v>8</v>
      </c>
      <c r="C15">
        <v>1</v>
      </c>
      <c r="E15" s="14" t="str">
        <f>IF(B15="","00000000",VLOOKUP(B15,Assembler!$A$2:$B$28,2))</f>
        <v>11010000</v>
      </c>
      <c r="F15" s="14" t="str">
        <f t="shared" ref="F15:F46" si="0">RIGHT(TEXT("00000000"&amp;DEC2BIN(C15),"00000000"),8)</f>
        <v>00000001</v>
      </c>
      <c r="I15" s="16">
        <v>0</v>
      </c>
      <c r="J15" s="16">
        <v>1</v>
      </c>
      <c r="K15" s="16">
        <v>2</v>
      </c>
      <c r="L15" s="16">
        <v>3</v>
      </c>
      <c r="M15" s="16">
        <v>4</v>
      </c>
      <c r="N15" s="16">
        <v>5</v>
      </c>
      <c r="O15" s="16">
        <v>6</v>
      </c>
      <c r="P15" s="16">
        <v>7</v>
      </c>
      <c r="AA15" s="8" t="s">
        <v>2</v>
      </c>
      <c r="AC15">
        <v>1</v>
      </c>
      <c r="AE15">
        <v>1</v>
      </c>
    </row>
    <row r="16" spans="1:31" ht="13.5" x14ac:dyDescent="0.2">
      <c r="A16">
        <v>1</v>
      </c>
      <c r="B16" s="1" t="s">
        <v>60</v>
      </c>
      <c r="C16">
        <v>33</v>
      </c>
      <c r="E16" s="14" t="str">
        <f>IF(B16="","00000000",VLOOKUP(B16,Assembler!$A$2:$B$28,2))</f>
        <v>10000011</v>
      </c>
      <c r="F16" s="14" t="str">
        <f t="shared" si="0"/>
        <v>00100001</v>
      </c>
      <c r="G16" s="14" t="s">
        <v>125</v>
      </c>
      <c r="H16">
        <v>0</v>
      </c>
      <c r="I16" s="33">
        <f t="shared" ref="I16:P25" si="1">IF( utsz&lt;0,0,IF(hova=I$15+$H16*8,mem,I16))</f>
        <v>0</v>
      </c>
      <c r="J16" s="24">
        <f t="shared" si="1"/>
        <v>0</v>
      </c>
      <c r="K16" s="24">
        <f t="shared" si="1"/>
        <v>0</v>
      </c>
      <c r="L16" s="24">
        <f t="shared" si="1"/>
        <v>0</v>
      </c>
      <c r="M16" s="24">
        <f t="shared" si="1"/>
        <v>0</v>
      </c>
      <c r="N16" s="24">
        <f t="shared" si="1"/>
        <v>0</v>
      </c>
      <c r="O16" s="24">
        <f t="shared" si="1"/>
        <v>0</v>
      </c>
      <c r="P16" s="25">
        <f t="shared" si="1"/>
        <v>0</v>
      </c>
      <c r="AA16" s="8" t="s">
        <v>61</v>
      </c>
      <c r="AD16">
        <v>1</v>
      </c>
      <c r="AE16">
        <v>1</v>
      </c>
    </row>
    <row r="17" spans="1:31" ht="13.5" x14ac:dyDescent="0.2">
      <c r="A17">
        <v>2</v>
      </c>
      <c r="B17" s="1" t="s">
        <v>5</v>
      </c>
      <c r="C17">
        <v>2</v>
      </c>
      <c r="E17" s="14" t="str">
        <f>IF(B17="","00000000",VLOOKUP(B17,Assembler!$A$2:$B$28,2))</f>
        <v>10010000</v>
      </c>
      <c r="F17" s="14" t="str">
        <f t="shared" si="0"/>
        <v>00000010</v>
      </c>
      <c r="G17" t="s">
        <v>127</v>
      </c>
      <c r="H17">
        <v>1</v>
      </c>
      <c r="I17" s="26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  <c r="M17" s="27">
        <f t="shared" si="1"/>
        <v>0</v>
      </c>
      <c r="N17" s="27">
        <f t="shared" si="1"/>
        <v>0</v>
      </c>
      <c r="O17" s="27">
        <f t="shared" si="1"/>
        <v>0</v>
      </c>
      <c r="P17" s="28">
        <f t="shared" si="1"/>
        <v>0</v>
      </c>
      <c r="AA17" s="8" t="s">
        <v>62</v>
      </c>
      <c r="AB17">
        <v>1</v>
      </c>
      <c r="AE17">
        <v>1</v>
      </c>
    </row>
    <row r="18" spans="1:31" ht="13.5" x14ac:dyDescent="0.2">
      <c r="A18">
        <v>3</v>
      </c>
      <c r="B18" s="1" t="s">
        <v>58</v>
      </c>
      <c r="C18">
        <v>2</v>
      </c>
      <c r="E18" s="14" t="str">
        <f>IF(B18="","00000000",VLOOKUP(B18,Assembler!$A$2:$B$28,2))</f>
        <v>01110011</v>
      </c>
      <c r="F18" s="14" t="str">
        <f t="shared" si="0"/>
        <v>00000010</v>
      </c>
      <c r="G18" s="14" t="s">
        <v>114</v>
      </c>
      <c r="H18">
        <v>2</v>
      </c>
      <c r="I18" s="26">
        <f t="shared" si="1"/>
        <v>0</v>
      </c>
      <c r="J18" s="27">
        <f t="shared" si="1"/>
        <v>0</v>
      </c>
      <c r="K18" s="27">
        <f t="shared" si="1"/>
        <v>0</v>
      </c>
      <c r="L18" s="27">
        <f t="shared" si="1"/>
        <v>0</v>
      </c>
      <c r="M18" s="27">
        <f t="shared" si="1"/>
        <v>0</v>
      </c>
      <c r="N18" s="27">
        <f t="shared" si="1"/>
        <v>0</v>
      </c>
      <c r="O18" s="27">
        <f t="shared" si="1"/>
        <v>0</v>
      </c>
      <c r="P18" s="28">
        <f t="shared" si="1"/>
        <v>0</v>
      </c>
      <c r="AA18" s="8" t="s">
        <v>6</v>
      </c>
      <c r="AB18">
        <v>1</v>
      </c>
      <c r="AE18">
        <v>1</v>
      </c>
    </row>
    <row r="19" spans="1:31" ht="13.5" x14ac:dyDescent="0.2">
      <c r="A19">
        <v>4</v>
      </c>
      <c r="B19" s="1" t="s">
        <v>5</v>
      </c>
      <c r="C19">
        <v>1</v>
      </c>
      <c r="E19" s="14" t="str">
        <f>IF(B19="","00000000",VLOOKUP(B19,Assembler!$A$2:$B$28,2))</f>
        <v>10010000</v>
      </c>
      <c r="F19" s="14" t="str">
        <f t="shared" si="0"/>
        <v>00000001</v>
      </c>
      <c r="G19" s="14" t="s">
        <v>115</v>
      </c>
      <c r="H19">
        <v>3</v>
      </c>
      <c r="I19" s="26">
        <f t="shared" si="1"/>
        <v>0</v>
      </c>
      <c r="J19" s="27">
        <f t="shared" si="1"/>
        <v>0</v>
      </c>
      <c r="K19" s="27">
        <f t="shared" si="1"/>
        <v>0</v>
      </c>
      <c r="L19" s="27">
        <f t="shared" si="1"/>
        <v>0</v>
      </c>
      <c r="M19" s="27">
        <f t="shared" si="1"/>
        <v>0</v>
      </c>
      <c r="N19" s="27">
        <f t="shared" si="1"/>
        <v>0</v>
      </c>
      <c r="O19" s="27">
        <f t="shared" si="1"/>
        <v>0</v>
      </c>
      <c r="P19" s="28">
        <f t="shared" si="1"/>
        <v>0</v>
      </c>
      <c r="AA19" s="8" t="s">
        <v>63</v>
      </c>
      <c r="AC19">
        <v>1</v>
      </c>
      <c r="AE19">
        <v>1</v>
      </c>
    </row>
    <row r="20" spans="1:31" ht="13.5" x14ac:dyDescent="0.2">
      <c r="A20">
        <v>5</v>
      </c>
      <c r="B20" s="1" t="s">
        <v>62</v>
      </c>
      <c r="C20">
        <v>2</v>
      </c>
      <c r="E20" s="14" t="str">
        <f>IF(B20="","00000000",VLOOKUP(B20,Assembler!$A$2:$B$28,2))</f>
        <v>01100011</v>
      </c>
      <c r="F20" s="14" t="str">
        <f t="shared" si="0"/>
        <v>00000010</v>
      </c>
      <c r="G20" s="14" t="s">
        <v>116</v>
      </c>
      <c r="H20">
        <v>4</v>
      </c>
      <c r="I20" s="26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8">
        <f t="shared" si="1"/>
        <v>0</v>
      </c>
      <c r="AA20" s="8" t="s">
        <v>5</v>
      </c>
      <c r="AB20">
        <v>1</v>
      </c>
    </row>
    <row r="21" spans="1:31" ht="13.5" x14ac:dyDescent="0.2">
      <c r="A21">
        <v>6</v>
      </c>
      <c r="B21" s="1" t="s">
        <v>1</v>
      </c>
      <c r="C21">
        <v>2</v>
      </c>
      <c r="E21" s="14" t="str">
        <f>IF(B21="","00000000",VLOOKUP(B21,Assembler!$A$2:$B$28,2))</f>
        <v>01010000</v>
      </c>
      <c r="F21" s="14" t="str">
        <f t="shared" si="0"/>
        <v>00000010</v>
      </c>
      <c r="G21" s="14" t="s">
        <v>113</v>
      </c>
      <c r="H21">
        <v>5</v>
      </c>
      <c r="I21" s="26">
        <f t="shared" si="1"/>
        <v>0</v>
      </c>
      <c r="J21" s="27">
        <f t="shared" si="1"/>
        <v>0</v>
      </c>
      <c r="K21" s="27">
        <f t="shared" si="1"/>
        <v>0</v>
      </c>
      <c r="L21" s="27">
        <f t="shared" si="1"/>
        <v>0</v>
      </c>
      <c r="M21" s="27">
        <f t="shared" si="1"/>
        <v>0</v>
      </c>
      <c r="N21" s="27">
        <f t="shared" si="1"/>
        <v>0</v>
      </c>
      <c r="O21" s="27">
        <f t="shared" si="1"/>
        <v>0</v>
      </c>
      <c r="P21" s="28">
        <f t="shared" si="1"/>
        <v>0</v>
      </c>
      <c r="AA21" s="8" t="s">
        <v>65</v>
      </c>
      <c r="AC21">
        <v>1</v>
      </c>
    </row>
    <row r="22" spans="1:31" ht="13.5" x14ac:dyDescent="0.2">
      <c r="A22">
        <v>7</v>
      </c>
      <c r="B22" s="1" t="s">
        <v>10</v>
      </c>
      <c r="C22">
        <v>12</v>
      </c>
      <c r="E22" s="14" t="str">
        <f>IF(B22="","00000000",VLOOKUP(B22,Assembler!$A$2:$B$28,2))</f>
        <v>11100000</v>
      </c>
      <c r="F22" s="14" t="str">
        <f t="shared" si="0"/>
        <v>00001100</v>
      </c>
      <c r="G22" s="14" t="s">
        <v>117</v>
      </c>
      <c r="H22">
        <v>6</v>
      </c>
      <c r="I22" s="26">
        <f t="shared" si="1"/>
        <v>0</v>
      </c>
      <c r="J22" s="27">
        <f t="shared" si="1"/>
        <v>0</v>
      </c>
      <c r="K22" s="27">
        <f t="shared" si="1"/>
        <v>0</v>
      </c>
      <c r="L22" s="27">
        <f t="shared" si="1"/>
        <v>0</v>
      </c>
      <c r="M22" s="27">
        <f t="shared" si="1"/>
        <v>0</v>
      </c>
      <c r="N22" s="27">
        <f t="shared" si="1"/>
        <v>0</v>
      </c>
      <c r="O22" s="27">
        <f t="shared" si="1"/>
        <v>0</v>
      </c>
      <c r="P22" s="28">
        <f t="shared" si="1"/>
        <v>0</v>
      </c>
      <c r="AA22" s="8" t="s">
        <v>1</v>
      </c>
      <c r="AC22">
        <v>1</v>
      </c>
      <c r="AE22">
        <v>1</v>
      </c>
    </row>
    <row r="23" spans="1:31" ht="14.25" thickBot="1" x14ac:dyDescent="0.25">
      <c r="A23">
        <v>8</v>
      </c>
      <c r="B23" s="1" t="s">
        <v>4</v>
      </c>
      <c r="C23">
        <v>2</v>
      </c>
      <c r="E23" s="14" t="str">
        <f>IF(B23="","00000000",VLOOKUP(B23,Assembler!$A$2:$B$28,2))</f>
        <v>10000000</v>
      </c>
      <c r="F23" s="14" t="str">
        <f t="shared" si="0"/>
        <v>00000010</v>
      </c>
      <c r="G23" s="14"/>
      <c r="H23">
        <v>7</v>
      </c>
      <c r="I23" s="26">
        <f t="shared" si="1"/>
        <v>0</v>
      </c>
      <c r="J23" s="27">
        <f t="shared" si="1"/>
        <v>0</v>
      </c>
      <c r="K23" s="27">
        <f t="shared" si="1"/>
        <v>0</v>
      </c>
      <c r="L23" s="27">
        <f t="shared" si="1"/>
        <v>0</v>
      </c>
      <c r="M23" s="27">
        <f t="shared" si="1"/>
        <v>0</v>
      </c>
      <c r="N23" s="27">
        <f t="shared" si="1"/>
        <v>0</v>
      </c>
      <c r="O23" s="27">
        <f t="shared" si="1"/>
        <v>0</v>
      </c>
      <c r="P23" s="28">
        <f t="shared" si="1"/>
        <v>0</v>
      </c>
      <c r="AA23" s="8" t="s">
        <v>67</v>
      </c>
      <c r="AD23">
        <v>1</v>
      </c>
      <c r="AE23">
        <v>1</v>
      </c>
    </row>
    <row r="24" spans="1:31" ht="13.5" x14ac:dyDescent="0.2">
      <c r="A24">
        <v>9</v>
      </c>
      <c r="B24" s="1" t="s">
        <v>62</v>
      </c>
      <c r="C24">
        <v>3</v>
      </c>
      <c r="E24" s="14" t="str">
        <f>IF(B24="","00000000",VLOOKUP(B24,Assembler!$A$2:$B$28,2))</f>
        <v>01100011</v>
      </c>
      <c r="F24" s="14" t="str">
        <f t="shared" si="0"/>
        <v>00000011</v>
      </c>
      <c r="G24" s="14" t="s">
        <v>119</v>
      </c>
      <c r="H24">
        <v>8</v>
      </c>
      <c r="I24" s="26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8">
        <f t="shared" si="1"/>
        <v>0</v>
      </c>
      <c r="R24" s="23" t="str">
        <f>IF(I24&lt;&gt;0,CHAR(I24),"")</f>
        <v/>
      </c>
      <c r="S24" s="24" t="str">
        <f t="shared" ref="S24:Y24" si="2">IF(J24&lt;&gt;0,CHAR(J24),"")</f>
        <v/>
      </c>
      <c r="T24" s="24" t="str">
        <f t="shared" si="2"/>
        <v/>
      </c>
      <c r="U24" s="24" t="str">
        <f t="shared" si="2"/>
        <v/>
      </c>
      <c r="V24" s="24" t="str">
        <f t="shared" si="2"/>
        <v/>
      </c>
      <c r="W24" s="24" t="str">
        <f t="shared" si="2"/>
        <v/>
      </c>
      <c r="X24" s="24" t="str">
        <f t="shared" si="2"/>
        <v/>
      </c>
      <c r="Y24" s="25" t="str">
        <f t="shared" si="2"/>
        <v/>
      </c>
      <c r="AA24" s="8" t="s">
        <v>68</v>
      </c>
      <c r="AB24">
        <v>1</v>
      </c>
      <c r="AE24">
        <v>1</v>
      </c>
    </row>
    <row r="25" spans="1:31" ht="13.5" x14ac:dyDescent="0.2">
      <c r="A25">
        <v>10</v>
      </c>
      <c r="B25" s="1" t="s">
        <v>56</v>
      </c>
      <c r="C25">
        <v>1</v>
      </c>
      <c r="E25" s="14" t="str">
        <f>IF(B25="","00000000",VLOOKUP(B25,Assembler!$A$2:$B$28,2))</f>
        <v>01000011</v>
      </c>
      <c r="F25" s="14" t="str">
        <f t="shared" si="0"/>
        <v>00000001</v>
      </c>
      <c r="G25" s="14" t="s">
        <v>120</v>
      </c>
      <c r="H25">
        <v>9</v>
      </c>
      <c r="I25" s="26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8">
        <f t="shared" si="1"/>
        <v>0</v>
      </c>
      <c r="R25" s="26" t="str">
        <f t="shared" ref="R25:R31" si="3">IF(I25&lt;&gt;0,CHAR(I25),"")</f>
        <v/>
      </c>
      <c r="S25" s="27" t="str">
        <f t="shared" ref="S25:S31" si="4">IF(J25&lt;&gt;0,CHAR(J25),"")</f>
        <v/>
      </c>
      <c r="T25" s="27" t="str">
        <f t="shared" ref="T25:T31" si="5">IF(K25&lt;&gt;0,CHAR(K25),"")</f>
        <v/>
      </c>
      <c r="U25" s="27" t="str">
        <f t="shared" ref="U25:U31" si="6">IF(L25&lt;&gt;0,CHAR(L25),"")</f>
        <v/>
      </c>
      <c r="V25" s="27" t="str">
        <f t="shared" ref="V25:V31" si="7">IF(M25&lt;&gt;0,CHAR(M25),"")</f>
        <v/>
      </c>
      <c r="W25" s="27" t="str">
        <f t="shared" ref="W25:W31" si="8">IF(N25&lt;&gt;0,CHAR(N25),"")</f>
        <v/>
      </c>
      <c r="X25" s="27" t="str">
        <f t="shared" ref="X25:X31" si="9">IF(O25&lt;&gt;0,CHAR(O25),"")</f>
        <v/>
      </c>
      <c r="Y25" s="28" t="str">
        <f t="shared" ref="Y25:Y31" si="10">IF(P25&lt;&gt;0,CHAR(P25),"")</f>
        <v/>
      </c>
      <c r="AA25" s="8" t="s">
        <v>7</v>
      </c>
      <c r="AC25">
        <v>1</v>
      </c>
    </row>
    <row r="26" spans="1:31" ht="13.5" x14ac:dyDescent="0.2">
      <c r="A26">
        <v>11</v>
      </c>
      <c r="B26" s="1" t="s">
        <v>8</v>
      </c>
      <c r="C26">
        <v>2</v>
      </c>
      <c r="E26" s="14" t="str">
        <f>IF(B26="","00000000",VLOOKUP(B26,Assembler!$A$2:$B$28,2))</f>
        <v>11010000</v>
      </c>
      <c r="F26" s="14" t="str">
        <f t="shared" si="0"/>
        <v>00000010</v>
      </c>
      <c r="G26" s="14"/>
      <c r="H26">
        <v>10</v>
      </c>
      <c r="I26" s="26">
        <f t="shared" ref="I26:P31" si="11">IF( utsz&lt;0,0,IF(hova=I$15+$H26*8,mem,I26))</f>
        <v>0</v>
      </c>
      <c r="J26" s="27">
        <f t="shared" si="11"/>
        <v>0</v>
      </c>
      <c r="K26" s="27">
        <f t="shared" si="11"/>
        <v>0</v>
      </c>
      <c r="L26" s="27">
        <f t="shared" si="11"/>
        <v>0</v>
      </c>
      <c r="M26" s="27">
        <f t="shared" si="11"/>
        <v>0</v>
      </c>
      <c r="N26" s="27">
        <f t="shared" si="11"/>
        <v>0</v>
      </c>
      <c r="O26" s="27">
        <f t="shared" si="11"/>
        <v>0</v>
      </c>
      <c r="P26" s="28">
        <f t="shared" si="11"/>
        <v>0</v>
      </c>
      <c r="R26" s="26" t="str">
        <f t="shared" si="3"/>
        <v/>
      </c>
      <c r="S26" s="27" t="str">
        <f t="shared" si="4"/>
        <v/>
      </c>
      <c r="T26" s="27" t="str">
        <f t="shared" si="5"/>
        <v/>
      </c>
      <c r="U26" s="27" t="str">
        <f t="shared" si="6"/>
        <v/>
      </c>
      <c r="V26" s="27" t="str">
        <f t="shared" si="7"/>
        <v/>
      </c>
      <c r="W26" s="27" t="str">
        <f t="shared" si="8"/>
        <v/>
      </c>
      <c r="X26" s="27" t="str">
        <f t="shared" si="9"/>
        <v/>
      </c>
      <c r="Y26" s="28" t="str">
        <f t="shared" si="10"/>
        <v/>
      </c>
      <c r="AA26" s="8" t="s">
        <v>69</v>
      </c>
      <c r="AD26">
        <v>1</v>
      </c>
    </row>
    <row r="27" spans="1:31" ht="13.5" x14ac:dyDescent="0.2">
      <c r="A27">
        <v>12</v>
      </c>
      <c r="B27" s="1" t="s">
        <v>4</v>
      </c>
      <c r="C27">
        <v>1</v>
      </c>
      <c r="E27" s="14" t="str">
        <f>IF(B27="","00000000",VLOOKUP(B27,Assembler!$A$2:$B$28,2))</f>
        <v>10000000</v>
      </c>
      <c r="F27" s="14" t="str">
        <f t="shared" si="0"/>
        <v>00000001</v>
      </c>
      <c r="G27" s="14" t="s">
        <v>121</v>
      </c>
      <c r="H27">
        <v>11</v>
      </c>
      <c r="I27" s="26">
        <f t="shared" si="11"/>
        <v>0</v>
      </c>
      <c r="J27" s="27">
        <f t="shared" si="11"/>
        <v>0</v>
      </c>
      <c r="K27" s="27">
        <f t="shared" si="11"/>
        <v>0</v>
      </c>
      <c r="L27" s="27">
        <f t="shared" si="11"/>
        <v>0</v>
      </c>
      <c r="M27" s="27">
        <f t="shared" si="11"/>
        <v>0</v>
      </c>
      <c r="N27" s="27">
        <f t="shared" si="11"/>
        <v>0</v>
      </c>
      <c r="O27" s="27">
        <f t="shared" si="11"/>
        <v>0</v>
      </c>
      <c r="P27" s="28">
        <f t="shared" si="11"/>
        <v>0</v>
      </c>
      <c r="R27" s="26" t="str">
        <f t="shared" si="3"/>
        <v/>
      </c>
      <c r="S27" s="27" t="str">
        <f t="shared" si="4"/>
        <v/>
      </c>
      <c r="T27" s="27" t="str">
        <f t="shared" si="5"/>
        <v/>
      </c>
      <c r="U27" s="27" t="str">
        <f t="shared" si="6"/>
        <v/>
      </c>
      <c r="V27" s="27" t="str">
        <f t="shared" si="7"/>
        <v/>
      </c>
      <c r="W27" s="27" t="str">
        <f t="shared" si="8"/>
        <v/>
      </c>
      <c r="X27" s="27" t="str">
        <f t="shared" si="9"/>
        <v/>
      </c>
      <c r="Y27" s="28" t="str">
        <f t="shared" si="10"/>
        <v/>
      </c>
      <c r="AA27" s="8" t="s">
        <v>70</v>
      </c>
      <c r="AB27">
        <v>1</v>
      </c>
    </row>
    <row r="28" spans="1:31" ht="13.5" x14ac:dyDescent="0.2">
      <c r="A28">
        <v>13</v>
      </c>
      <c r="B28" s="1" t="s">
        <v>5</v>
      </c>
      <c r="C28">
        <v>2</v>
      </c>
      <c r="E28" s="14" t="str">
        <f>IF(B28="","00000000",VLOOKUP(B28,Assembler!$A$2:$B$28,2))</f>
        <v>10010000</v>
      </c>
      <c r="F28" s="14" t="str">
        <f t="shared" si="0"/>
        <v>00000010</v>
      </c>
      <c r="G28" s="14"/>
      <c r="H28">
        <v>12</v>
      </c>
      <c r="I28" s="26">
        <f t="shared" si="11"/>
        <v>0</v>
      </c>
      <c r="J28" s="27">
        <f t="shared" si="11"/>
        <v>0</v>
      </c>
      <c r="K28" s="27">
        <f t="shared" si="11"/>
        <v>0</v>
      </c>
      <c r="L28" s="27">
        <f t="shared" si="11"/>
        <v>0</v>
      </c>
      <c r="M28" s="27">
        <f t="shared" si="11"/>
        <v>0</v>
      </c>
      <c r="N28" s="27">
        <f t="shared" si="11"/>
        <v>0</v>
      </c>
      <c r="O28" s="27">
        <f t="shared" si="11"/>
        <v>0</v>
      </c>
      <c r="P28" s="28">
        <f t="shared" si="11"/>
        <v>0</v>
      </c>
      <c r="R28" s="26" t="str">
        <f t="shared" si="3"/>
        <v/>
      </c>
      <c r="S28" s="27" t="str">
        <f t="shared" si="4"/>
        <v/>
      </c>
      <c r="T28" s="27" t="str">
        <f t="shared" si="5"/>
        <v/>
      </c>
      <c r="U28" s="27" t="str">
        <f t="shared" si="6"/>
        <v/>
      </c>
      <c r="V28" s="27" t="str">
        <f t="shared" si="7"/>
        <v/>
      </c>
      <c r="W28" s="27" t="str">
        <f t="shared" si="8"/>
        <v/>
      </c>
      <c r="X28" s="27" t="str">
        <f t="shared" si="9"/>
        <v/>
      </c>
      <c r="Y28" s="28" t="str">
        <f t="shared" si="10"/>
        <v/>
      </c>
    </row>
    <row r="29" spans="1:31" ht="13.5" x14ac:dyDescent="0.2">
      <c r="A29">
        <v>14</v>
      </c>
      <c r="B29" s="1" t="s">
        <v>68</v>
      </c>
      <c r="C29">
        <v>1</v>
      </c>
      <c r="E29" s="14" t="str">
        <f>IF(B29="","00000000",VLOOKUP(B29,Assembler!$A$2:$B$28,2))</f>
        <v>01010011</v>
      </c>
      <c r="F29" s="14" t="str">
        <f t="shared" si="0"/>
        <v>00000001</v>
      </c>
      <c r="G29" s="14" t="s">
        <v>122</v>
      </c>
      <c r="H29">
        <v>13</v>
      </c>
      <c r="I29" s="26">
        <f t="shared" si="11"/>
        <v>0</v>
      </c>
      <c r="J29" s="27">
        <f t="shared" si="11"/>
        <v>0</v>
      </c>
      <c r="K29" s="27">
        <f t="shared" si="11"/>
        <v>0</v>
      </c>
      <c r="L29" s="27">
        <f t="shared" si="11"/>
        <v>0</v>
      </c>
      <c r="M29" s="27">
        <f t="shared" si="11"/>
        <v>0</v>
      </c>
      <c r="N29" s="27">
        <f t="shared" si="11"/>
        <v>0</v>
      </c>
      <c r="O29" s="27">
        <f t="shared" si="11"/>
        <v>0</v>
      </c>
      <c r="P29" s="28">
        <f t="shared" si="11"/>
        <v>0</v>
      </c>
      <c r="R29" s="26" t="str">
        <f t="shared" si="3"/>
        <v/>
      </c>
      <c r="S29" s="27" t="str">
        <f t="shared" si="4"/>
        <v/>
      </c>
      <c r="T29" s="27" t="str">
        <f t="shared" si="5"/>
        <v/>
      </c>
      <c r="U29" s="27" t="str">
        <f t="shared" si="6"/>
        <v/>
      </c>
      <c r="V29" s="27" t="str">
        <f t="shared" si="7"/>
        <v/>
      </c>
      <c r="W29" s="27" t="str">
        <f t="shared" si="8"/>
        <v/>
      </c>
      <c r="X29" s="27" t="str">
        <f t="shared" si="9"/>
        <v/>
      </c>
      <c r="Y29" s="28" t="str">
        <f t="shared" si="10"/>
        <v/>
      </c>
    </row>
    <row r="30" spans="1:31" ht="13.5" x14ac:dyDescent="0.2">
      <c r="A30">
        <v>15</v>
      </c>
      <c r="B30" s="1" t="s">
        <v>10</v>
      </c>
      <c r="C30">
        <v>18</v>
      </c>
      <c r="E30" s="14" t="str">
        <f>IF(B30="","00000000",VLOOKUP(B30,Assembler!$A$2:$B$28,2))</f>
        <v>11100000</v>
      </c>
      <c r="F30" s="14" t="str">
        <f t="shared" si="0"/>
        <v>00010010</v>
      </c>
      <c r="G30" s="14" t="s">
        <v>123</v>
      </c>
      <c r="H30">
        <v>14</v>
      </c>
      <c r="I30" s="26">
        <f t="shared" si="11"/>
        <v>0</v>
      </c>
      <c r="J30" s="27">
        <f t="shared" si="11"/>
        <v>0</v>
      </c>
      <c r="K30" s="27">
        <f t="shared" si="11"/>
        <v>0</v>
      </c>
      <c r="L30" s="27">
        <f t="shared" si="11"/>
        <v>0</v>
      </c>
      <c r="M30" s="27">
        <f t="shared" si="11"/>
        <v>0</v>
      </c>
      <c r="N30" s="27">
        <f t="shared" si="11"/>
        <v>0</v>
      </c>
      <c r="O30" s="27">
        <f t="shared" si="11"/>
        <v>0</v>
      </c>
      <c r="P30" s="28">
        <f t="shared" si="11"/>
        <v>0</v>
      </c>
      <c r="R30" s="26" t="str">
        <f t="shared" si="3"/>
        <v/>
      </c>
      <c r="S30" s="27" t="str">
        <f t="shared" si="4"/>
        <v/>
      </c>
      <c r="T30" s="27" t="str">
        <f t="shared" si="5"/>
        <v/>
      </c>
      <c r="U30" s="27" t="str">
        <f t="shared" si="6"/>
        <v/>
      </c>
      <c r="V30" s="27" t="str">
        <f t="shared" si="7"/>
        <v/>
      </c>
      <c r="W30" s="27" t="str">
        <f t="shared" si="8"/>
        <v/>
      </c>
      <c r="X30" s="27" t="str">
        <f t="shared" si="9"/>
        <v/>
      </c>
      <c r="Y30" s="28" t="str">
        <f t="shared" si="10"/>
        <v/>
      </c>
    </row>
    <row r="31" spans="1:31" ht="14.25" thickBot="1" x14ac:dyDescent="0.25">
      <c r="A31">
        <v>16</v>
      </c>
      <c r="B31" s="1" t="s">
        <v>4</v>
      </c>
      <c r="C31">
        <v>1</v>
      </c>
      <c r="E31" s="14" t="str">
        <f>IF(B31="","00000000",VLOOKUP(B31,Assembler!$A$2:$B$28,2))</f>
        <v>10000000</v>
      </c>
      <c r="F31" s="14" t="str">
        <f t="shared" si="0"/>
        <v>00000001</v>
      </c>
      <c r="G31" s="14" t="s">
        <v>124</v>
      </c>
      <c r="H31">
        <v>15</v>
      </c>
      <c r="I31" s="29">
        <f t="shared" si="11"/>
        <v>0</v>
      </c>
      <c r="J31" s="30">
        <f t="shared" si="11"/>
        <v>0</v>
      </c>
      <c r="K31" s="30">
        <f t="shared" si="11"/>
        <v>0</v>
      </c>
      <c r="L31" s="30">
        <f t="shared" si="11"/>
        <v>0</v>
      </c>
      <c r="M31" s="30">
        <f t="shared" si="11"/>
        <v>0</v>
      </c>
      <c r="N31" s="30">
        <f t="shared" si="11"/>
        <v>0</v>
      </c>
      <c r="O31" s="30">
        <f t="shared" si="11"/>
        <v>0</v>
      </c>
      <c r="P31" s="31">
        <f t="shared" si="11"/>
        <v>0</v>
      </c>
      <c r="R31" s="29" t="str">
        <f t="shared" si="3"/>
        <v/>
      </c>
      <c r="S31" s="30" t="str">
        <f t="shared" si="4"/>
        <v/>
      </c>
      <c r="T31" s="30" t="str">
        <f t="shared" si="5"/>
        <v/>
      </c>
      <c r="U31" s="30" t="str">
        <f t="shared" si="6"/>
        <v/>
      </c>
      <c r="V31" s="30" t="str">
        <f t="shared" si="7"/>
        <v/>
      </c>
      <c r="W31" s="30" t="str">
        <f t="shared" si="8"/>
        <v/>
      </c>
      <c r="X31" s="30" t="str">
        <f t="shared" si="9"/>
        <v/>
      </c>
      <c r="Y31" s="31" t="str">
        <f t="shared" si="10"/>
        <v/>
      </c>
    </row>
    <row r="32" spans="1:31" ht="13.5" x14ac:dyDescent="0.2">
      <c r="A32">
        <v>17</v>
      </c>
      <c r="B32" s="1" t="s">
        <v>8</v>
      </c>
      <c r="C32">
        <v>3</v>
      </c>
      <c r="E32" s="14" t="str">
        <f>IF(B32="","00000000",VLOOKUP(B32,Assembler!$A$2:$B$28,2))</f>
        <v>11010000</v>
      </c>
      <c r="F32" s="14" t="str">
        <f t="shared" si="0"/>
        <v>00000011</v>
      </c>
      <c r="G32" s="14"/>
    </row>
    <row r="33" spans="1:8" ht="13.5" x14ac:dyDescent="0.2">
      <c r="A33">
        <v>18</v>
      </c>
      <c r="B33" s="1" t="s">
        <v>11</v>
      </c>
      <c r="C33">
        <v>11</v>
      </c>
      <c r="E33" s="14" t="str">
        <f>IF(B33="","00000000",VLOOKUP(B33,Assembler!$A$2:$B$28,2))</f>
        <v>11000000</v>
      </c>
      <c r="F33" s="14" t="str">
        <f t="shared" si="0"/>
        <v>00001011</v>
      </c>
      <c r="G33" s="14"/>
      <c r="H33" s="14"/>
    </row>
    <row r="34" spans="1:8" ht="13.5" x14ac:dyDescent="0.2">
      <c r="A34">
        <v>19</v>
      </c>
      <c r="B34" s="1"/>
      <c r="E34" s="14" t="str">
        <f>IF(B34="","00000000",VLOOKUP(B34,Assembler!$A$2:$B$28,2))</f>
        <v>00000000</v>
      </c>
      <c r="F34" s="14" t="str">
        <f t="shared" si="0"/>
        <v>00000000</v>
      </c>
      <c r="G34" s="14"/>
      <c r="H34" s="14"/>
    </row>
    <row r="35" spans="1:8" ht="13.5" x14ac:dyDescent="0.2">
      <c r="A35">
        <v>20</v>
      </c>
      <c r="B35" s="1"/>
      <c r="E35" s="14" t="str">
        <f>IF(B35="","00000000",VLOOKUP(B35,Assembler!$A$2:$B$28,2))</f>
        <v>00000000</v>
      </c>
      <c r="F35" s="14" t="str">
        <f t="shared" si="0"/>
        <v>00000000</v>
      </c>
      <c r="G35" s="14"/>
      <c r="H35" s="14"/>
    </row>
    <row r="36" spans="1:8" ht="13.5" x14ac:dyDescent="0.2">
      <c r="A36">
        <v>21</v>
      </c>
      <c r="B36" s="1"/>
      <c r="E36" s="14" t="str">
        <f>IF(B36="","00000000",VLOOKUP(B36,Assembler!$A$2:$B$28,2))</f>
        <v>00000000</v>
      </c>
      <c r="F36" s="14" t="str">
        <f t="shared" si="0"/>
        <v>00000000</v>
      </c>
      <c r="G36" s="14"/>
      <c r="H36" s="14"/>
    </row>
    <row r="37" spans="1:8" ht="13.5" x14ac:dyDescent="0.2">
      <c r="A37">
        <v>22</v>
      </c>
      <c r="B37" s="1"/>
      <c r="E37" s="14" t="str">
        <f>IF(B37="","00000000",VLOOKUP(B37,Assembler!$A$2:$B$28,2))</f>
        <v>00000000</v>
      </c>
      <c r="F37" s="14" t="str">
        <f t="shared" si="0"/>
        <v>00000000</v>
      </c>
      <c r="G37" s="14"/>
      <c r="H37" s="14"/>
    </row>
    <row r="38" spans="1:8" ht="13.5" x14ac:dyDescent="0.2">
      <c r="A38">
        <v>23</v>
      </c>
      <c r="B38" s="1"/>
      <c r="E38" s="14" t="str">
        <f>IF(B38="","00000000",VLOOKUP(B38,Assembler!$A$2:$B$28,2))</f>
        <v>00000000</v>
      </c>
      <c r="F38" s="14" t="str">
        <f t="shared" si="0"/>
        <v>00000000</v>
      </c>
      <c r="G38" s="14"/>
      <c r="H38" s="14"/>
    </row>
    <row r="39" spans="1:8" ht="13.5" x14ac:dyDescent="0.2">
      <c r="A39">
        <v>24</v>
      </c>
      <c r="B39" s="1"/>
      <c r="E39" s="14" t="str">
        <f>IF(B39="","00000000",VLOOKUP(B39,Assembler!$A$2:$B$28,2))</f>
        <v>00000000</v>
      </c>
      <c r="F39" s="14" t="str">
        <f t="shared" si="0"/>
        <v>00000000</v>
      </c>
      <c r="G39" s="14"/>
      <c r="H39" s="14"/>
    </row>
    <row r="40" spans="1:8" ht="13.5" x14ac:dyDescent="0.2">
      <c r="A40">
        <v>25</v>
      </c>
      <c r="B40" s="1"/>
      <c r="E40" s="14" t="str">
        <f>IF(B40="","00000000",VLOOKUP(B40,Assembler!$A$2:$B$28,2))</f>
        <v>00000000</v>
      </c>
      <c r="F40" s="14" t="str">
        <f t="shared" si="0"/>
        <v>00000000</v>
      </c>
      <c r="G40" s="14"/>
    </row>
    <row r="41" spans="1:8" ht="13.5" x14ac:dyDescent="0.2">
      <c r="A41">
        <v>26</v>
      </c>
      <c r="B41" s="1"/>
      <c r="E41" s="14" t="str">
        <f>IF(B41="","00000000",VLOOKUP(B41,Assembler!$A$2:$B$28,2))</f>
        <v>00000000</v>
      </c>
      <c r="F41" s="14" t="str">
        <f t="shared" si="0"/>
        <v>00000000</v>
      </c>
      <c r="G41" s="14"/>
    </row>
    <row r="42" spans="1:8" ht="13.5" x14ac:dyDescent="0.2">
      <c r="A42">
        <v>27</v>
      </c>
      <c r="B42" s="1"/>
      <c r="E42" s="14" t="str">
        <f>IF(B42="","00000000",VLOOKUP(B42,Assembler!$A$2:$B$28,2))</f>
        <v>00000000</v>
      </c>
      <c r="F42" s="14" t="str">
        <f t="shared" si="0"/>
        <v>00000000</v>
      </c>
      <c r="G42" s="14"/>
    </row>
    <row r="43" spans="1:8" ht="13.5" x14ac:dyDescent="0.2">
      <c r="A43">
        <v>28</v>
      </c>
      <c r="B43" s="1"/>
      <c r="E43" s="14" t="str">
        <f>IF(B43="","00000000",VLOOKUP(B43,Assembler!$A$2:$B$28,2))</f>
        <v>00000000</v>
      </c>
      <c r="F43" s="14" t="str">
        <f t="shared" si="0"/>
        <v>00000000</v>
      </c>
      <c r="G43" s="14"/>
    </row>
    <row r="44" spans="1:8" ht="13.5" x14ac:dyDescent="0.2">
      <c r="A44">
        <v>29</v>
      </c>
      <c r="B44" s="1"/>
      <c r="E44" s="14" t="str">
        <f>IF(B44="","00000000",VLOOKUP(B44,Assembler!$A$2:$B$28,2))</f>
        <v>00000000</v>
      </c>
      <c r="F44" s="14" t="str">
        <f t="shared" si="0"/>
        <v>00000000</v>
      </c>
      <c r="G44" s="14"/>
    </row>
    <row r="45" spans="1:8" ht="13.5" x14ac:dyDescent="0.2">
      <c r="A45">
        <v>30</v>
      </c>
      <c r="B45" s="1"/>
      <c r="E45" s="14" t="str">
        <f>IF(B45="","00000000",VLOOKUP(B45,Assembler!$A$2:$B$28,2))</f>
        <v>00000000</v>
      </c>
      <c r="F45" s="14" t="str">
        <f t="shared" si="0"/>
        <v>00000000</v>
      </c>
    </row>
    <row r="46" spans="1:8" ht="13.5" x14ac:dyDescent="0.2">
      <c r="A46">
        <v>31</v>
      </c>
      <c r="B46" s="1"/>
      <c r="E46" s="14" t="str">
        <f>IF(B46="","00000000",VLOOKUP(B46,Assembler!$A$2:$B$28,2))</f>
        <v>00000000</v>
      </c>
      <c r="F46" s="14" t="str">
        <f t="shared" si="0"/>
        <v>00000000</v>
      </c>
    </row>
    <row r="47" spans="1:8" ht="13.5" x14ac:dyDescent="0.2">
      <c r="A47">
        <v>32</v>
      </c>
      <c r="B47" s="1"/>
      <c r="E47" s="14" t="str">
        <f>IF(B47="","00000000",VLOOKUP(B47,Assembler!$A$2:$B$28,2))</f>
        <v>00000000</v>
      </c>
      <c r="F47" s="14" t="str">
        <f t="shared" ref="F47:F78" si="12">RIGHT(TEXT("00000000"&amp;DEC2BIN(C47),"00000000"),8)</f>
        <v>00000000</v>
      </c>
    </row>
    <row r="48" spans="1:8" ht="13.5" x14ac:dyDescent="0.2">
      <c r="A48">
        <v>33</v>
      </c>
      <c r="B48" s="1"/>
      <c r="E48" s="14" t="str">
        <f>IF(B48="","00000000",VLOOKUP(B48,Assembler!$A$2:$B$28,2))</f>
        <v>00000000</v>
      </c>
      <c r="F48" s="14" t="str">
        <f t="shared" si="12"/>
        <v>00000000</v>
      </c>
    </row>
    <row r="49" spans="1:6" ht="13.5" x14ac:dyDescent="0.2">
      <c r="A49">
        <v>34</v>
      </c>
      <c r="B49" s="1"/>
      <c r="E49" s="14" t="str">
        <f>IF(B49="","00000000",VLOOKUP(B49,Assembler!$A$2:$B$28,2))</f>
        <v>00000000</v>
      </c>
      <c r="F49" s="14" t="str">
        <f t="shared" si="12"/>
        <v>00000000</v>
      </c>
    </row>
    <row r="50" spans="1:6" ht="13.5" x14ac:dyDescent="0.2">
      <c r="A50">
        <v>35</v>
      </c>
      <c r="B50" s="1"/>
      <c r="E50" s="14" t="str">
        <f>IF(B50="","00000000",VLOOKUP(B50,Assembler!$A$2:$B$28,2))</f>
        <v>00000000</v>
      </c>
      <c r="F50" s="14" t="str">
        <f t="shared" si="12"/>
        <v>00000000</v>
      </c>
    </row>
    <row r="51" spans="1:6" ht="13.5" x14ac:dyDescent="0.2">
      <c r="A51">
        <v>36</v>
      </c>
      <c r="B51" s="1"/>
      <c r="E51" s="14" t="str">
        <f>IF(B51="","00000000",VLOOKUP(B51,Assembler!$A$2:$B$28,2))</f>
        <v>00000000</v>
      </c>
      <c r="F51" s="14" t="str">
        <f t="shared" si="12"/>
        <v>00000000</v>
      </c>
    </row>
    <row r="52" spans="1:6" ht="13.5" x14ac:dyDescent="0.2">
      <c r="A52">
        <v>37</v>
      </c>
      <c r="B52" s="1"/>
      <c r="E52" s="14" t="str">
        <f>IF(B52="","00000000",VLOOKUP(B52,Assembler!$A$2:$B$28,2))</f>
        <v>00000000</v>
      </c>
      <c r="F52" s="14" t="str">
        <f t="shared" si="12"/>
        <v>00000000</v>
      </c>
    </row>
    <row r="53" spans="1:6" ht="13.5" x14ac:dyDescent="0.2">
      <c r="A53">
        <v>38</v>
      </c>
      <c r="B53" s="1"/>
      <c r="E53" s="14" t="str">
        <f>IF(B53="","00000000",VLOOKUP(B53,Assembler!$A$2:$B$28,2))</f>
        <v>00000000</v>
      </c>
      <c r="F53" s="14" t="str">
        <f t="shared" si="12"/>
        <v>00000000</v>
      </c>
    </row>
    <row r="54" spans="1:6" ht="13.5" x14ac:dyDescent="0.2">
      <c r="A54">
        <v>39</v>
      </c>
      <c r="B54" s="1"/>
      <c r="E54" s="14" t="str">
        <f>IF(B54="","00000000",VLOOKUP(B54,Assembler!$A$2:$B$28,2))</f>
        <v>00000000</v>
      </c>
      <c r="F54" s="14" t="str">
        <f t="shared" si="12"/>
        <v>00000000</v>
      </c>
    </row>
    <row r="55" spans="1:6" ht="13.5" x14ac:dyDescent="0.2">
      <c r="A55">
        <v>40</v>
      </c>
      <c r="B55" s="1"/>
      <c r="E55" s="14" t="str">
        <f>IF(B55="","00000000",VLOOKUP(B55,Assembler!$A$2:$B$28,2))</f>
        <v>00000000</v>
      </c>
      <c r="F55" s="14" t="str">
        <f t="shared" si="12"/>
        <v>00000000</v>
      </c>
    </row>
    <row r="56" spans="1:6" ht="13.5" x14ac:dyDescent="0.2">
      <c r="A56">
        <v>41</v>
      </c>
      <c r="B56" s="1"/>
      <c r="E56" s="14" t="str">
        <f>IF(B56="","00000000",VLOOKUP(B56,Assembler!$A$2:$B$28,2))</f>
        <v>00000000</v>
      </c>
      <c r="F56" s="14" t="str">
        <f t="shared" si="12"/>
        <v>00000000</v>
      </c>
    </row>
    <row r="57" spans="1:6" ht="13.5" x14ac:dyDescent="0.2">
      <c r="A57">
        <v>42</v>
      </c>
      <c r="B57" s="1"/>
      <c r="E57" s="14" t="str">
        <f>IF(B57="","00000000",VLOOKUP(B57,Assembler!$A$2:$B$28,2))</f>
        <v>00000000</v>
      </c>
      <c r="F57" s="14" t="str">
        <f t="shared" si="12"/>
        <v>00000000</v>
      </c>
    </row>
    <row r="58" spans="1:6" ht="13.5" x14ac:dyDescent="0.2">
      <c r="A58">
        <v>43</v>
      </c>
      <c r="B58" s="1"/>
      <c r="E58" s="14" t="str">
        <f>IF(B58="","00000000",VLOOKUP(B58,Assembler!$A$2:$B$28,2))</f>
        <v>00000000</v>
      </c>
      <c r="F58" s="14" t="str">
        <f t="shared" si="12"/>
        <v>00000000</v>
      </c>
    </row>
    <row r="59" spans="1:6" ht="13.5" x14ac:dyDescent="0.2">
      <c r="A59">
        <v>44</v>
      </c>
      <c r="B59" s="1"/>
      <c r="E59" s="14" t="str">
        <f>IF(B59="","00000000",VLOOKUP(B59,Assembler!$A$2:$B$28,2))</f>
        <v>00000000</v>
      </c>
      <c r="F59" s="14" t="str">
        <f t="shared" si="12"/>
        <v>00000000</v>
      </c>
    </row>
    <row r="60" spans="1:6" ht="13.5" x14ac:dyDescent="0.2">
      <c r="A60">
        <v>45</v>
      </c>
      <c r="B60" s="1"/>
      <c r="E60" s="14" t="str">
        <f>IF(B60="","00000000",VLOOKUP(B60,Assembler!$A$2:$B$28,2))</f>
        <v>00000000</v>
      </c>
      <c r="F60" s="14" t="str">
        <f t="shared" si="12"/>
        <v>00000000</v>
      </c>
    </row>
    <row r="61" spans="1:6" ht="13.5" x14ac:dyDescent="0.2">
      <c r="A61">
        <v>46</v>
      </c>
      <c r="B61" s="1"/>
      <c r="E61" s="14" t="str">
        <f>IF(B61="","00000000",VLOOKUP(B61,Assembler!$A$2:$B$28,2))</f>
        <v>00000000</v>
      </c>
      <c r="F61" s="14" t="str">
        <f t="shared" si="12"/>
        <v>00000000</v>
      </c>
    </row>
    <row r="62" spans="1:6" ht="13.5" x14ac:dyDescent="0.2">
      <c r="A62">
        <v>47</v>
      </c>
      <c r="B62" s="1"/>
      <c r="E62" s="14" t="str">
        <f>IF(B62="","00000000",VLOOKUP(B62,Assembler!$A$2:$B$28,2))</f>
        <v>00000000</v>
      </c>
      <c r="F62" s="14" t="str">
        <f t="shared" si="12"/>
        <v>00000000</v>
      </c>
    </row>
    <row r="63" spans="1:6" ht="13.5" x14ac:dyDescent="0.2">
      <c r="A63">
        <v>48</v>
      </c>
      <c r="B63" s="1"/>
      <c r="E63" s="14" t="str">
        <f>IF(B63="","00000000",VLOOKUP(B63,Assembler!$A$2:$B$28,2))</f>
        <v>00000000</v>
      </c>
      <c r="F63" s="14" t="str">
        <f t="shared" si="12"/>
        <v>00000000</v>
      </c>
    </row>
    <row r="64" spans="1:6" ht="13.5" x14ac:dyDescent="0.2">
      <c r="A64">
        <v>49</v>
      </c>
      <c r="B64" s="1"/>
      <c r="E64" s="14" t="str">
        <f>IF(B64="","00000000",VLOOKUP(B64,Assembler!$A$2:$B$28,2))</f>
        <v>00000000</v>
      </c>
      <c r="F64" s="14" t="str">
        <f t="shared" si="12"/>
        <v>00000000</v>
      </c>
    </row>
    <row r="65" spans="1:6" ht="13.5" x14ac:dyDescent="0.2">
      <c r="A65">
        <v>50</v>
      </c>
      <c r="B65" s="1"/>
      <c r="E65" s="14" t="str">
        <f>IF(B65="","00000000",VLOOKUP(B65,Assembler!$A$2:$B$28,2))</f>
        <v>00000000</v>
      </c>
      <c r="F65" s="14" t="str">
        <f t="shared" si="12"/>
        <v>00000000</v>
      </c>
    </row>
    <row r="66" spans="1:6" ht="13.5" x14ac:dyDescent="0.2">
      <c r="A66">
        <v>51</v>
      </c>
      <c r="B66" s="1"/>
      <c r="E66" s="14" t="str">
        <f>IF(B66="","00000000",VLOOKUP(B66,Assembler!$A$2:$B$28,2))</f>
        <v>00000000</v>
      </c>
      <c r="F66" s="14" t="str">
        <f t="shared" si="12"/>
        <v>00000000</v>
      </c>
    </row>
    <row r="67" spans="1:6" ht="13.5" x14ac:dyDescent="0.2">
      <c r="A67">
        <v>52</v>
      </c>
      <c r="B67" s="1"/>
      <c r="E67" s="14" t="str">
        <f>IF(B67="","00000000",VLOOKUP(B67,Assembler!$A$2:$B$28,2))</f>
        <v>00000000</v>
      </c>
      <c r="F67" s="14" t="str">
        <f t="shared" si="12"/>
        <v>00000000</v>
      </c>
    </row>
    <row r="68" spans="1:6" ht="13.5" x14ac:dyDescent="0.2">
      <c r="A68">
        <v>53</v>
      </c>
      <c r="B68" s="1"/>
      <c r="E68" s="14" t="str">
        <f>IF(B68="","00000000",VLOOKUP(B68,Assembler!$A$2:$B$28,2))</f>
        <v>00000000</v>
      </c>
      <c r="F68" s="14" t="str">
        <f t="shared" si="12"/>
        <v>00000000</v>
      </c>
    </row>
    <row r="69" spans="1:6" ht="13.5" x14ac:dyDescent="0.2">
      <c r="A69">
        <v>54</v>
      </c>
      <c r="B69" s="1"/>
      <c r="E69" s="14" t="str">
        <f>IF(B69="","00000000",VLOOKUP(B69,Assembler!$A$2:$B$28,2))</f>
        <v>00000000</v>
      </c>
      <c r="F69" s="14" t="str">
        <f t="shared" si="12"/>
        <v>00000000</v>
      </c>
    </row>
    <row r="70" spans="1:6" ht="13.5" x14ac:dyDescent="0.2">
      <c r="A70">
        <v>55</v>
      </c>
      <c r="B70" s="1"/>
      <c r="E70" s="14" t="str">
        <f>IF(B70="","00000000",VLOOKUP(B70,Assembler!$A$2:$B$28,2))</f>
        <v>00000000</v>
      </c>
      <c r="F70" s="14" t="str">
        <f t="shared" si="12"/>
        <v>00000000</v>
      </c>
    </row>
    <row r="71" spans="1:6" ht="13.5" x14ac:dyDescent="0.2">
      <c r="A71">
        <v>56</v>
      </c>
      <c r="B71" s="1"/>
      <c r="E71" s="14" t="str">
        <f>IF(B71="","00000000",VLOOKUP(B71,Assembler!$A$2:$B$28,2))</f>
        <v>00000000</v>
      </c>
      <c r="F71" s="14" t="str">
        <f t="shared" si="12"/>
        <v>00000000</v>
      </c>
    </row>
    <row r="72" spans="1:6" ht="13.5" x14ac:dyDescent="0.2">
      <c r="A72">
        <v>57</v>
      </c>
      <c r="B72" s="1"/>
      <c r="E72" s="14" t="str">
        <f>IF(B72="","00000000",VLOOKUP(B72,Assembler!$A$2:$B$28,2))</f>
        <v>00000000</v>
      </c>
      <c r="F72" s="14" t="str">
        <f t="shared" si="12"/>
        <v>00000000</v>
      </c>
    </row>
    <row r="73" spans="1:6" ht="13.5" x14ac:dyDescent="0.2">
      <c r="A73">
        <v>58</v>
      </c>
      <c r="B73" s="1"/>
      <c r="E73" s="14" t="str">
        <f>IF(B73="","00000000",VLOOKUP(B73,Assembler!$A$2:$B$28,2))</f>
        <v>00000000</v>
      </c>
      <c r="F73" s="14" t="str">
        <f t="shared" si="12"/>
        <v>00000000</v>
      </c>
    </row>
    <row r="74" spans="1:6" ht="13.5" x14ac:dyDescent="0.2">
      <c r="A74">
        <v>59</v>
      </c>
      <c r="B74" s="1"/>
      <c r="E74" s="14" t="str">
        <f>IF(B74="","00000000",VLOOKUP(B74,Assembler!$A$2:$B$28,2))</f>
        <v>00000000</v>
      </c>
      <c r="F74" s="14" t="str">
        <f t="shared" si="12"/>
        <v>00000000</v>
      </c>
    </row>
    <row r="75" spans="1:6" ht="13.5" x14ac:dyDescent="0.2">
      <c r="A75">
        <v>60</v>
      </c>
      <c r="B75" s="1"/>
      <c r="E75" s="14" t="str">
        <f>IF(B75="","00000000",VLOOKUP(B75,Assembler!$A$2:$B$28,2))</f>
        <v>00000000</v>
      </c>
      <c r="F75" s="14" t="str">
        <f t="shared" si="12"/>
        <v>00000000</v>
      </c>
    </row>
    <row r="76" spans="1:6" ht="13.5" x14ac:dyDescent="0.2">
      <c r="A76">
        <v>61</v>
      </c>
      <c r="B76" s="1"/>
      <c r="E76" s="14" t="str">
        <f>IF(B76="","00000000",VLOOKUP(B76,Assembler!$A$2:$B$28,2))</f>
        <v>00000000</v>
      </c>
      <c r="F76" s="14" t="str">
        <f t="shared" si="12"/>
        <v>00000000</v>
      </c>
    </row>
    <row r="77" spans="1:6" ht="13.5" x14ac:dyDescent="0.2">
      <c r="A77">
        <v>62</v>
      </c>
      <c r="B77" s="1"/>
      <c r="E77" s="14" t="str">
        <f>IF(B77="","00000000",VLOOKUP(B77,Assembler!$A$2:$B$28,2))</f>
        <v>00000000</v>
      </c>
      <c r="F77" s="14" t="str">
        <f t="shared" si="12"/>
        <v>00000000</v>
      </c>
    </row>
    <row r="78" spans="1:6" ht="13.5" x14ac:dyDescent="0.2">
      <c r="A78">
        <v>63</v>
      </c>
      <c r="B78" s="1"/>
      <c r="E78" s="14" t="str">
        <f>IF(B78="","00000000",VLOOKUP(B78,Assembler!$A$2:$B$28,2))</f>
        <v>00000000</v>
      </c>
      <c r="F78" s="14" t="str">
        <f t="shared" si="12"/>
        <v>00000000</v>
      </c>
    </row>
    <row r="79" spans="1:6" ht="13.5" x14ac:dyDescent="0.2">
      <c r="A79">
        <v>64</v>
      </c>
      <c r="B79" s="1"/>
      <c r="E79" s="14" t="str">
        <f>IF(B79="","00000000",VLOOKUP(B79,Assembler!$A$2:$B$28,2))</f>
        <v>00000000</v>
      </c>
      <c r="F79" s="14" t="str">
        <f t="shared" ref="F79:F110" si="13">RIGHT(TEXT("00000000"&amp;DEC2BIN(C79),"00000000"),8)</f>
        <v>00000000</v>
      </c>
    </row>
    <row r="80" spans="1:6" ht="13.5" x14ac:dyDescent="0.2">
      <c r="A80">
        <v>65</v>
      </c>
      <c r="B80" s="1"/>
      <c r="E80" s="14" t="str">
        <f>IF(B80="","00000000",VLOOKUP(B80,Assembler!$A$2:$B$28,2))</f>
        <v>00000000</v>
      </c>
      <c r="F80" s="14" t="str">
        <f t="shared" si="13"/>
        <v>00000000</v>
      </c>
    </row>
    <row r="81" spans="1:6" ht="13.5" x14ac:dyDescent="0.2">
      <c r="A81">
        <v>66</v>
      </c>
      <c r="B81" s="1"/>
      <c r="E81" s="14" t="str">
        <f>IF(B81="","00000000",VLOOKUP(B81,Assembler!$A$2:$B$28,2))</f>
        <v>00000000</v>
      </c>
      <c r="F81" s="14" t="str">
        <f t="shared" si="13"/>
        <v>00000000</v>
      </c>
    </row>
    <row r="82" spans="1:6" ht="13.5" x14ac:dyDescent="0.2">
      <c r="A82">
        <v>67</v>
      </c>
      <c r="B82" s="1"/>
      <c r="E82" s="14" t="str">
        <f>IF(B82="","00000000",VLOOKUP(B82,Assembler!$A$2:$B$28,2))</f>
        <v>00000000</v>
      </c>
      <c r="F82" s="14" t="str">
        <f t="shared" si="13"/>
        <v>00000000</v>
      </c>
    </row>
    <row r="83" spans="1:6" ht="13.5" x14ac:dyDescent="0.2">
      <c r="A83">
        <v>68</v>
      </c>
      <c r="B83" s="1"/>
      <c r="E83" s="14" t="str">
        <f>IF(B83="","00000000",VLOOKUP(B83,Assembler!$A$2:$B$28,2))</f>
        <v>00000000</v>
      </c>
      <c r="F83" s="14" t="str">
        <f t="shared" si="13"/>
        <v>00000000</v>
      </c>
    </row>
    <row r="84" spans="1:6" ht="13.5" x14ac:dyDescent="0.2">
      <c r="A84">
        <v>69</v>
      </c>
      <c r="B84" s="1"/>
      <c r="E84" s="14" t="str">
        <f>IF(B84="","00000000",VLOOKUP(B84,Assembler!$A$2:$B$28,2))</f>
        <v>00000000</v>
      </c>
      <c r="F84" s="14" t="str">
        <f t="shared" si="13"/>
        <v>00000000</v>
      </c>
    </row>
    <row r="85" spans="1:6" ht="13.5" x14ac:dyDescent="0.2">
      <c r="A85">
        <v>70</v>
      </c>
      <c r="B85" s="1"/>
      <c r="E85" s="14" t="str">
        <f>IF(B85="","00000000",VLOOKUP(B85,Assembler!$A$2:$B$28,2))</f>
        <v>00000000</v>
      </c>
      <c r="F85" s="14" t="str">
        <f t="shared" si="13"/>
        <v>00000000</v>
      </c>
    </row>
    <row r="86" spans="1:6" ht="13.5" x14ac:dyDescent="0.2">
      <c r="A86">
        <v>71</v>
      </c>
      <c r="B86" s="1"/>
      <c r="E86" s="14" t="str">
        <f>IF(B86="","00000000",VLOOKUP(B86,Assembler!$A$2:$B$28,2))</f>
        <v>00000000</v>
      </c>
      <c r="F86" s="14" t="str">
        <f t="shared" si="13"/>
        <v>00000000</v>
      </c>
    </row>
    <row r="87" spans="1:6" ht="13.5" x14ac:dyDescent="0.2">
      <c r="A87">
        <v>72</v>
      </c>
      <c r="B87" s="1"/>
      <c r="E87" s="14" t="str">
        <f>IF(B87="","00000000",VLOOKUP(B87,Assembler!$A$2:$B$28,2))</f>
        <v>00000000</v>
      </c>
      <c r="F87" s="14" t="str">
        <f t="shared" si="13"/>
        <v>00000000</v>
      </c>
    </row>
    <row r="88" spans="1:6" ht="13.5" x14ac:dyDescent="0.2">
      <c r="A88">
        <v>73</v>
      </c>
      <c r="B88" s="1"/>
      <c r="E88" s="14" t="str">
        <f>IF(B88="","00000000",VLOOKUP(B88,Assembler!$A$2:$B$28,2))</f>
        <v>00000000</v>
      </c>
      <c r="F88" s="14" t="str">
        <f t="shared" si="13"/>
        <v>00000000</v>
      </c>
    </row>
    <row r="89" spans="1:6" ht="13.5" x14ac:dyDescent="0.2">
      <c r="A89">
        <v>74</v>
      </c>
      <c r="B89" s="1"/>
      <c r="E89" s="14" t="str">
        <f>IF(B89="","00000000",VLOOKUP(B89,Assembler!$A$2:$B$28,2))</f>
        <v>00000000</v>
      </c>
      <c r="F89" s="14" t="str">
        <f t="shared" si="13"/>
        <v>00000000</v>
      </c>
    </row>
    <row r="90" spans="1:6" ht="13.5" x14ac:dyDescent="0.2">
      <c r="A90">
        <v>75</v>
      </c>
      <c r="B90" s="1"/>
      <c r="E90" s="14" t="str">
        <f>IF(B90="","00000000",VLOOKUP(B90,Assembler!$A$2:$B$28,2))</f>
        <v>00000000</v>
      </c>
      <c r="F90" s="14" t="str">
        <f t="shared" si="13"/>
        <v>00000000</v>
      </c>
    </row>
    <row r="91" spans="1:6" ht="13.5" x14ac:dyDescent="0.2">
      <c r="A91">
        <v>76</v>
      </c>
      <c r="B91" s="1"/>
      <c r="E91" s="14" t="str">
        <f>IF(B91="","00000000",VLOOKUP(B91,Assembler!$A$2:$B$28,2))</f>
        <v>00000000</v>
      </c>
      <c r="F91" s="14" t="str">
        <f t="shared" si="13"/>
        <v>00000000</v>
      </c>
    </row>
    <row r="92" spans="1:6" ht="13.5" x14ac:dyDescent="0.2">
      <c r="A92">
        <v>77</v>
      </c>
      <c r="B92" s="1"/>
      <c r="E92" s="14" t="str">
        <f>IF(B92="","00000000",VLOOKUP(B92,Assembler!$A$2:$B$28,2))</f>
        <v>00000000</v>
      </c>
      <c r="F92" s="14" t="str">
        <f t="shared" si="13"/>
        <v>00000000</v>
      </c>
    </row>
    <row r="93" spans="1:6" ht="13.5" x14ac:dyDescent="0.2">
      <c r="A93">
        <v>78</v>
      </c>
      <c r="B93" s="1"/>
      <c r="E93" s="14" t="str">
        <f>IF(B93="","00000000",VLOOKUP(B93,Assembler!$A$2:$B$28,2))</f>
        <v>00000000</v>
      </c>
      <c r="F93" s="14" t="str">
        <f t="shared" si="13"/>
        <v>00000000</v>
      </c>
    </row>
    <row r="94" spans="1:6" ht="13.5" x14ac:dyDescent="0.2">
      <c r="A94">
        <v>79</v>
      </c>
      <c r="B94" s="1"/>
      <c r="E94" s="14" t="str">
        <f>IF(B94="","00000000",VLOOKUP(B94,Assembler!$A$2:$B$28,2))</f>
        <v>00000000</v>
      </c>
      <c r="F94" s="14" t="str">
        <f t="shared" si="13"/>
        <v>00000000</v>
      </c>
    </row>
    <row r="95" spans="1:6" ht="13.5" x14ac:dyDescent="0.2">
      <c r="A95">
        <v>80</v>
      </c>
      <c r="B95" s="1"/>
      <c r="E95" s="14" t="str">
        <f>IF(B95="","00000000",VLOOKUP(B95,Assembler!$A$2:$B$28,2))</f>
        <v>00000000</v>
      </c>
      <c r="F95" s="14" t="str">
        <f t="shared" si="13"/>
        <v>00000000</v>
      </c>
    </row>
    <row r="96" spans="1:6" ht="13.5" x14ac:dyDescent="0.2">
      <c r="A96">
        <v>81</v>
      </c>
      <c r="B96" s="1"/>
      <c r="E96" s="14" t="str">
        <f>IF(B96="","00000000",VLOOKUP(B96,Assembler!$A$2:$B$28,2))</f>
        <v>00000000</v>
      </c>
      <c r="F96" s="14" t="str">
        <f t="shared" si="13"/>
        <v>00000000</v>
      </c>
    </row>
    <row r="97" spans="1:6" ht="13.5" x14ac:dyDescent="0.2">
      <c r="A97">
        <v>82</v>
      </c>
      <c r="B97" s="1"/>
      <c r="E97" s="14" t="str">
        <f>IF(B97="","00000000",VLOOKUP(B97,Assembler!$A$2:$B$28,2))</f>
        <v>00000000</v>
      </c>
      <c r="F97" s="14" t="str">
        <f t="shared" si="13"/>
        <v>00000000</v>
      </c>
    </row>
    <row r="98" spans="1:6" ht="13.5" x14ac:dyDescent="0.2">
      <c r="A98">
        <v>83</v>
      </c>
      <c r="B98" s="1"/>
      <c r="E98" s="14" t="str">
        <f>IF(B98="","00000000",VLOOKUP(B98,Assembler!$A$2:$B$28,2))</f>
        <v>00000000</v>
      </c>
      <c r="F98" s="14" t="str">
        <f t="shared" si="13"/>
        <v>00000000</v>
      </c>
    </row>
    <row r="99" spans="1:6" ht="13.5" x14ac:dyDescent="0.2">
      <c r="A99">
        <v>84</v>
      </c>
      <c r="B99" s="1"/>
      <c r="E99" s="14" t="str">
        <f>IF(B99="","00000000",VLOOKUP(B99,Assembler!$A$2:$B$28,2))</f>
        <v>00000000</v>
      </c>
      <c r="F99" s="14" t="str">
        <f t="shared" si="13"/>
        <v>00000000</v>
      </c>
    </row>
    <row r="100" spans="1:6" ht="13.5" x14ac:dyDescent="0.2">
      <c r="A100">
        <v>85</v>
      </c>
      <c r="B100" s="1"/>
      <c r="E100" s="14" t="str">
        <f>IF(B100="","00000000",VLOOKUP(B100,Assembler!$A$2:$B$28,2))</f>
        <v>00000000</v>
      </c>
      <c r="F100" s="14" t="str">
        <f t="shared" si="13"/>
        <v>00000000</v>
      </c>
    </row>
    <row r="101" spans="1:6" ht="13.5" x14ac:dyDescent="0.2">
      <c r="A101">
        <v>86</v>
      </c>
      <c r="B101" s="1"/>
      <c r="E101" s="14" t="str">
        <f>IF(B101="","00000000",VLOOKUP(B101,Assembler!$A$2:$B$28,2))</f>
        <v>00000000</v>
      </c>
      <c r="F101" s="14" t="str">
        <f t="shared" si="13"/>
        <v>00000000</v>
      </c>
    </row>
    <row r="102" spans="1:6" ht="13.5" x14ac:dyDescent="0.2">
      <c r="A102">
        <v>87</v>
      </c>
      <c r="B102" s="1"/>
      <c r="E102" s="14" t="str">
        <f>IF(B102="","00000000",VLOOKUP(B102,Assembler!$A$2:$B$28,2))</f>
        <v>00000000</v>
      </c>
      <c r="F102" s="14" t="str">
        <f t="shared" si="13"/>
        <v>00000000</v>
      </c>
    </row>
    <row r="103" spans="1:6" ht="13.5" x14ac:dyDescent="0.2">
      <c r="A103">
        <v>88</v>
      </c>
      <c r="B103" s="1"/>
      <c r="E103" s="14" t="str">
        <f>IF(B103="","00000000",VLOOKUP(B103,Assembler!$A$2:$B$28,2))</f>
        <v>00000000</v>
      </c>
      <c r="F103" s="14" t="str">
        <f t="shared" si="13"/>
        <v>00000000</v>
      </c>
    </row>
    <row r="104" spans="1:6" ht="13.5" x14ac:dyDescent="0.2">
      <c r="A104">
        <v>89</v>
      </c>
      <c r="B104" s="1"/>
      <c r="E104" s="14" t="str">
        <f>IF(B104="","00000000",VLOOKUP(B104,Assembler!$A$2:$B$28,2))</f>
        <v>00000000</v>
      </c>
      <c r="F104" s="14" t="str">
        <f t="shared" si="13"/>
        <v>00000000</v>
      </c>
    </row>
    <row r="105" spans="1:6" ht="13.5" x14ac:dyDescent="0.2">
      <c r="A105">
        <v>90</v>
      </c>
      <c r="B105" s="1"/>
      <c r="E105" s="14" t="str">
        <f>IF(B105="","00000000",VLOOKUP(B105,Assembler!$A$2:$B$28,2))</f>
        <v>00000000</v>
      </c>
      <c r="F105" s="14" t="str">
        <f t="shared" si="13"/>
        <v>00000000</v>
      </c>
    </row>
    <row r="106" spans="1:6" ht="13.5" x14ac:dyDescent="0.2">
      <c r="A106">
        <v>91</v>
      </c>
      <c r="B106" s="1"/>
      <c r="E106" s="14" t="str">
        <f>IF(B106="","00000000",VLOOKUP(B106,Assembler!$A$2:$B$28,2))</f>
        <v>00000000</v>
      </c>
      <c r="F106" s="14" t="str">
        <f t="shared" si="13"/>
        <v>00000000</v>
      </c>
    </row>
    <row r="107" spans="1:6" ht="13.5" x14ac:dyDescent="0.2">
      <c r="A107">
        <v>92</v>
      </c>
      <c r="B107" s="1"/>
      <c r="E107" s="14" t="str">
        <f>IF(B107="","00000000",VLOOKUP(B107,Assembler!$A$2:$B$28,2))</f>
        <v>00000000</v>
      </c>
      <c r="F107" s="14" t="str">
        <f t="shared" si="13"/>
        <v>00000000</v>
      </c>
    </row>
    <row r="108" spans="1:6" ht="13.5" x14ac:dyDescent="0.2">
      <c r="A108">
        <v>93</v>
      </c>
      <c r="B108" s="1"/>
      <c r="E108" s="14" t="str">
        <f>IF(B108="","00000000",VLOOKUP(B108,Assembler!$A$2:$B$28,2))</f>
        <v>00000000</v>
      </c>
      <c r="F108" s="14" t="str">
        <f t="shared" si="13"/>
        <v>00000000</v>
      </c>
    </row>
    <row r="109" spans="1:6" ht="13.5" x14ac:dyDescent="0.2">
      <c r="A109">
        <v>94</v>
      </c>
      <c r="B109" s="1"/>
      <c r="E109" s="14" t="str">
        <f>IF(B109="","00000000",VLOOKUP(B109,Assembler!$A$2:$B$28,2))</f>
        <v>00000000</v>
      </c>
      <c r="F109" s="14" t="str">
        <f t="shared" si="13"/>
        <v>00000000</v>
      </c>
    </row>
    <row r="110" spans="1:6" ht="13.5" x14ac:dyDescent="0.2">
      <c r="A110">
        <v>95</v>
      </c>
      <c r="B110" s="1"/>
      <c r="E110" s="14" t="str">
        <f>IF(B110="","00000000",VLOOKUP(B110,Assembler!$A$2:$B$28,2))</f>
        <v>00000000</v>
      </c>
      <c r="F110" s="14" t="str">
        <f t="shared" si="13"/>
        <v>00000000</v>
      </c>
    </row>
    <row r="111" spans="1:6" ht="13.5" x14ac:dyDescent="0.2">
      <c r="A111">
        <v>96</v>
      </c>
      <c r="B111" s="1"/>
      <c r="E111" s="14" t="str">
        <f>IF(B111="","00000000",VLOOKUP(B111,Assembler!$A$2:$B$28,2))</f>
        <v>00000000</v>
      </c>
      <c r="F111" s="14" t="str">
        <f t="shared" ref="F111:F143" si="14">RIGHT(TEXT("00000000"&amp;DEC2BIN(C111),"00000000"),8)</f>
        <v>00000000</v>
      </c>
    </row>
    <row r="112" spans="1:6" ht="13.5" x14ac:dyDescent="0.2">
      <c r="A112">
        <v>97</v>
      </c>
      <c r="B112" s="1"/>
      <c r="E112" s="14" t="str">
        <f>IF(B112="","00000000",VLOOKUP(B112,Assembler!$A$2:$B$28,2))</f>
        <v>00000000</v>
      </c>
      <c r="F112" s="14" t="str">
        <f t="shared" si="14"/>
        <v>00000000</v>
      </c>
    </row>
    <row r="113" spans="1:6" ht="13.5" x14ac:dyDescent="0.2">
      <c r="A113">
        <v>98</v>
      </c>
      <c r="B113" s="1"/>
      <c r="E113" s="14" t="str">
        <f>IF(B113="","00000000",VLOOKUP(B113,Assembler!$A$2:$B$28,2))</f>
        <v>00000000</v>
      </c>
      <c r="F113" s="14" t="str">
        <f t="shared" si="14"/>
        <v>00000000</v>
      </c>
    </row>
    <row r="114" spans="1:6" ht="13.5" x14ac:dyDescent="0.2">
      <c r="A114">
        <v>99</v>
      </c>
      <c r="B114" s="1"/>
      <c r="E114" s="14" t="str">
        <f>IF(B114="","00000000",VLOOKUP(B114,Assembler!$A$2:$B$28,2))</f>
        <v>00000000</v>
      </c>
      <c r="F114" s="14" t="str">
        <f t="shared" si="14"/>
        <v>00000000</v>
      </c>
    </row>
    <row r="115" spans="1:6" ht="13.5" x14ac:dyDescent="0.2">
      <c r="A115">
        <v>100</v>
      </c>
      <c r="B115" s="1"/>
      <c r="E115" s="14" t="str">
        <f>IF(B115="","00000000",VLOOKUP(B115,Assembler!$A$2:$B$28,2))</f>
        <v>00000000</v>
      </c>
      <c r="F115" s="14" t="str">
        <f t="shared" si="14"/>
        <v>00000000</v>
      </c>
    </row>
    <row r="116" spans="1:6" ht="13.5" x14ac:dyDescent="0.2">
      <c r="A116">
        <v>101</v>
      </c>
      <c r="B116" s="1"/>
      <c r="E116" s="14" t="str">
        <f>IF(B116="","00000000",VLOOKUP(B116,Assembler!$A$2:$B$28,2))</f>
        <v>00000000</v>
      </c>
      <c r="F116" s="14" t="str">
        <f t="shared" si="14"/>
        <v>00000000</v>
      </c>
    </row>
    <row r="117" spans="1:6" ht="13.5" x14ac:dyDescent="0.2">
      <c r="A117">
        <v>102</v>
      </c>
      <c r="B117" s="1"/>
      <c r="E117" s="14" t="str">
        <f>IF(B117="","00000000",VLOOKUP(B117,Assembler!$A$2:$B$28,2))</f>
        <v>00000000</v>
      </c>
      <c r="F117" s="14" t="str">
        <f t="shared" si="14"/>
        <v>00000000</v>
      </c>
    </row>
    <row r="118" spans="1:6" ht="13.5" x14ac:dyDescent="0.2">
      <c r="A118">
        <v>103</v>
      </c>
      <c r="B118" s="1"/>
      <c r="E118" s="14" t="str">
        <f>IF(B118="","00000000",VLOOKUP(B118,Assembler!$A$2:$B$28,2))</f>
        <v>00000000</v>
      </c>
      <c r="F118" s="14" t="str">
        <f t="shared" si="14"/>
        <v>00000000</v>
      </c>
    </row>
    <row r="119" spans="1:6" ht="13.5" x14ac:dyDescent="0.2">
      <c r="A119">
        <v>104</v>
      </c>
      <c r="B119" s="1"/>
      <c r="E119" s="14" t="str">
        <f>IF(B119="","00000000",VLOOKUP(B119,Assembler!$A$2:$B$28,2))</f>
        <v>00000000</v>
      </c>
      <c r="F119" s="14" t="str">
        <f t="shared" si="14"/>
        <v>00000000</v>
      </c>
    </row>
    <row r="120" spans="1:6" ht="13.5" x14ac:dyDescent="0.2">
      <c r="A120">
        <v>105</v>
      </c>
      <c r="B120" s="1"/>
      <c r="E120" s="14" t="str">
        <f>IF(B120="","00000000",VLOOKUP(B120,Assembler!$A$2:$B$28,2))</f>
        <v>00000000</v>
      </c>
      <c r="F120" s="14" t="str">
        <f t="shared" si="14"/>
        <v>00000000</v>
      </c>
    </row>
    <row r="121" spans="1:6" ht="13.5" x14ac:dyDescent="0.2">
      <c r="A121">
        <v>106</v>
      </c>
      <c r="B121" s="1"/>
      <c r="E121" s="14" t="str">
        <f>IF(B121="","00000000",VLOOKUP(B121,Assembler!$A$2:$B$28,2))</f>
        <v>00000000</v>
      </c>
      <c r="F121" s="14" t="str">
        <f t="shared" si="14"/>
        <v>00000000</v>
      </c>
    </row>
    <row r="122" spans="1:6" ht="13.5" x14ac:dyDescent="0.2">
      <c r="A122">
        <v>107</v>
      </c>
      <c r="B122" s="1"/>
      <c r="E122" s="14" t="str">
        <f>IF(B122="","00000000",VLOOKUP(B122,Assembler!$A$2:$B$28,2))</f>
        <v>00000000</v>
      </c>
      <c r="F122" s="14" t="str">
        <f t="shared" si="14"/>
        <v>00000000</v>
      </c>
    </row>
    <row r="123" spans="1:6" ht="13.5" x14ac:dyDescent="0.2">
      <c r="A123">
        <v>108</v>
      </c>
      <c r="B123" s="1"/>
      <c r="E123" s="14" t="str">
        <f>IF(B123="","00000000",VLOOKUP(B123,Assembler!$A$2:$B$28,2))</f>
        <v>00000000</v>
      </c>
      <c r="F123" s="14" t="str">
        <f t="shared" si="14"/>
        <v>00000000</v>
      </c>
    </row>
    <row r="124" spans="1:6" ht="13.5" x14ac:dyDescent="0.2">
      <c r="A124">
        <v>109</v>
      </c>
      <c r="B124" s="1"/>
      <c r="E124" s="14" t="str">
        <f>IF(B124="","00000000",VLOOKUP(B124,Assembler!$A$2:$B$28,2))</f>
        <v>00000000</v>
      </c>
      <c r="F124" s="14" t="str">
        <f t="shared" si="14"/>
        <v>00000000</v>
      </c>
    </row>
    <row r="125" spans="1:6" ht="13.5" x14ac:dyDescent="0.2">
      <c r="A125">
        <v>110</v>
      </c>
      <c r="B125" s="1"/>
      <c r="E125" s="14" t="str">
        <f>IF(B125="","00000000",VLOOKUP(B125,Assembler!$A$2:$B$28,2))</f>
        <v>00000000</v>
      </c>
      <c r="F125" s="14" t="str">
        <f t="shared" si="14"/>
        <v>00000000</v>
      </c>
    </row>
    <row r="126" spans="1:6" ht="13.5" x14ac:dyDescent="0.2">
      <c r="A126">
        <v>111</v>
      </c>
      <c r="B126" s="1"/>
      <c r="E126" s="14" t="str">
        <f>IF(B126="","00000000",VLOOKUP(B126,Assembler!$A$2:$B$28,2))</f>
        <v>00000000</v>
      </c>
      <c r="F126" s="14" t="str">
        <f t="shared" si="14"/>
        <v>00000000</v>
      </c>
    </row>
    <row r="127" spans="1:6" ht="13.5" x14ac:dyDescent="0.2">
      <c r="A127">
        <v>112</v>
      </c>
      <c r="B127" s="1"/>
      <c r="E127" s="14" t="str">
        <f>IF(B127="","00000000",VLOOKUP(B127,Assembler!$A$2:$B$28,2))</f>
        <v>00000000</v>
      </c>
      <c r="F127" s="14" t="str">
        <f t="shared" si="14"/>
        <v>00000000</v>
      </c>
    </row>
    <row r="128" spans="1:6" ht="13.5" x14ac:dyDescent="0.2">
      <c r="A128">
        <v>113</v>
      </c>
      <c r="B128" s="1"/>
      <c r="E128" s="14" t="str">
        <f>IF(B128="","00000000",VLOOKUP(B128,Assembler!$A$2:$B$28,2))</f>
        <v>00000000</v>
      </c>
      <c r="F128" s="14" t="str">
        <f t="shared" si="14"/>
        <v>00000000</v>
      </c>
    </row>
    <row r="129" spans="1:6" ht="13.5" x14ac:dyDescent="0.2">
      <c r="A129">
        <v>114</v>
      </c>
      <c r="B129" s="1"/>
      <c r="E129" s="14" t="str">
        <f>IF(B129="","00000000",VLOOKUP(B129,Assembler!$A$2:$B$28,2))</f>
        <v>00000000</v>
      </c>
      <c r="F129" s="14" t="str">
        <f t="shared" si="14"/>
        <v>00000000</v>
      </c>
    </row>
    <row r="130" spans="1:6" ht="13.5" x14ac:dyDescent="0.2">
      <c r="A130">
        <v>115</v>
      </c>
      <c r="B130" s="1"/>
      <c r="E130" s="14" t="str">
        <f>IF(B130="","00000000",VLOOKUP(B130,Assembler!$A$2:$B$28,2))</f>
        <v>00000000</v>
      </c>
      <c r="F130" s="14" t="str">
        <f t="shared" si="14"/>
        <v>00000000</v>
      </c>
    </row>
    <row r="131" spans="1:6" ht="13.5" x14ac:dyDescent="0.2">
      <c r="A131">
        <v>116</v>
      </c>
      <c r="B131" s="1"/>
      <c r="E131" s="14" t="str">
        <f>IF(B131="","00000000",VLOOKUP(B131,Assembler!$A$2:$B$28,2))</f>
        <v>00000000</v>
      </c>
      <c r="F131" s="14" t="str">
        <f t="shared" si="14"/>
        <v>00000000</v>
      </c>
    </row>
    <row r="132" spans="1:6" ht="13.5" x14ac:dyDescent="0.2">
      <c r="A132">
        <v>117</v>
      </c>
      <c r="B132" s="1"/>
      <c r="E132" s="14" t="str">
        <f>IF(B132="","00000000",VLOOKUP(B132,Assembler!$A$2:$B$28,2))</f>
        <v>00000000</v>
      </c>
      <c r="F132" s="14" t="str">
        <f t="shared" si="14"/>
        <v>00000000</v>
      </c>
    </row>
    <row r="133" spans="1:6" ht="13.5" x14ac:dyDescent="0.2">
      <c r="A133">
        <v>118</v>
      </c>
      <c r="B133" s="1"/>
      <c r="E133" s="14" t="str">
        <f>IF(B133="","00000000",VLOOKUP(B133,Assembler!$A$2:$B$28,2))</f>
        <v>00000000</v>
      </c>
      <c r="F133" s="14" t="str">
        <f t="shared" si="14"/>
        <v>00000000</v>
      </c>
    </row>
    <row r="134" spans="1:6" ht="13.5" x14ac:dyDescent="0.2">
      <c r="A134">
        <v>119</v>
      </c>
      <c r="B134" s="1"/>
      <c r="E134" s="14" t="str">
        <f>IF(B134="","00000000",VLOOKUP(B134,Assembler!$A$2:$B$28,2))</f>
        <v>00000000</v>
      </c>
      <c r="F134" s="14" t="str">
        <f t="shared" si="14"/>
        <v>00000000</v>
      </c>
    </row>
    <row r="135" spans="1:6" ht="13.5" x14ac:dyDescent="0.2">
      <c r="A135">
        <v>120</v>
      </c>
      <c r="B135" s="1"/>
      <c r="E135" s="14" t="str">
        <f>IF(B135="","00000000",VLOOKUP(B135,Assembler!$A$2:$B$28,2))</f>
        <v>00000000</v>
      </c>
      <c r="F135" s="14" t="str">
        <f t="shared" si="14"/>
        <v>00000000</v>
      </c>
    </row>
    <row r="136" spans="1:6" ht="13.5" x14ac:dyDescent="0.2">
      <c r="A136">
        <v>121</v>
      </c>
      <c r="B136" s="1"/>
      <c r="E136" s="14" t="str">
        <f>IF(B136="","00000000",VLOOKUP(B136,Assembler!$A$2:$B$28,2))</f>
        <v>00000000</v>
      </c>
      <c r="F136" s="14" t="str">
        <f t="shared" si="14"/>
        <v>00000000</v>
      </c>
    </row>
    <row r="137" spans="1:6" ht="13.5" x14ac:dyDescent="0.2">
      <c r="A137">
        <v>122</v>
      </c>
      <c r="B137" s="1"/>
      <c r="E137" s="14" t="str">
        <f>IF(B137="","00000000",VLOOKUP(B137,Assembler!$A$2:$B$28,2))</f>
        <v>00000000</v>
      </c>
      <c r="F137" s="14" t="str">
        <f t="shared" si="14"/>
        <v>00000000</v>
      </c>
    </row>
    <row r="138" spans="1:6" ht="13.5" x14ac:dyDescent="0.2">
      <c r="A138">
        <v>123</v>
      </c>
      <c r="B138" s="1"/>
      <c r="E138" s="14" t="str">
        <f>IF(B138="","00000000",VLOOKUP(B138,Assembler!$A$2:$B$28,2))</f>
        <v>00000000</v>
      </c>
      <c r="F138" s="14" t="str">
        <f t="shared" si="14"/>
        <v>00000000</v>
      </c>
    </row>
    <row r="139" spans="1:6" ht="13.5" x14ac:dyDescent="0.2">
      <c r="A139">
        <v>124</v>
      </c>
      <c r="B139" s="1"/>
      <c r="E139" s="14" t="str">
        <f>IF(B139="","00000000",VLOOKUP(B139,Assembler!$A$2:$B$28,2))</f>
        <v>00000000</v>
      </c>
      <c r="F139" s="14" t="str">
        <f t="shared" si="14"/>
        <v>00000000</v>
      </c>
    </row>
    <row r="140" spans="1:6" ht="13.5" x14ac:dyDescent="0.2">
      <c r="A140">
        <v>125</v>
      </c>
      <c r="B140" s="1"/>
      <c r="E140" s="14" t="str">
        <f>IF(B140="","00000000",VLOOKUP(B140,Assembler!$A$2:$B$28,2))</f>
        <v>00000000</v>
      </c>
      <c r="F140" s="14" t="str">
        <f t="shared" si="14"/>
        <v>00000000</v>
      </c>
    </row>
    <row r="141" spans="1:6" ht="13.5" x14ac:dyDescent="0.2">
      <c r="A141">
        <v>126</v>
      </c>
      <c r="B141" s="1"/>
      <c r="E141" s="14" t="str">
        <f>IF(B141="","00000000",VLOOKUP(B141,Assembler!$A$2:$B$28,2))</f>
        <v>00000000</v>
      </c>
      <c r="F141" s="14" t="str">
        <f t="shared" si="14"/>
        <v>00000000</v>
      </c>
    </row>
    <row r="142" spans="1:6" ht="13.5" x14ac:dyDescent="0.2">
      <c r="A142">
        <v>127</v>
      </c>
      <c r="B142" s="1"/>
      <c r="E142" s="14" t="str">
        <f>IF(B142="","00000000",VLOOKUP(B142,Assembler!$A$2:$B$28,2))</f>
        <v>00000000</v>
      </c>
      <c r="F142" s="14" t="str">
        <f t="shared" si="14"/>
        <v>00000000</v>
      </c>
    </row>
    <row r="143" spans="1:6" ht="13.5" x14ac:dyDescent="0.2">
      <c r="A143">
        <v>128</v>
      </c>
      <c r="B143" s="1"/>
      <c r="E143" s="14" t="str">
        <f>IF(B143="","00000000",VLOOKUP(B143,Assembler!$A$2:$B$28,2))</f>
        <v>00000000</v>
      </c>
      <c r="F143" s="14" t="str">
        <f t="shared" si="14"/>
        <v>00000000</v>
      </c>
    </row>
    <row r="148" spans="2:5" ht="13.5" x14ac:dyDescent="0.2">
      <c r="B148" s="1"/>
      <c r="E148" s="14"/>
    </row>
    <row r="149" spans="2:5" ht="13.5" x14ac:dyDescent="0.2">
      <c r="B149" s="1"/>
      <c r="E149" s="14"/>
    </row>
    <row r="150" spans="2:5" ht="13.5" x14ac:dyDescent="0.2">
      <c r="B150" s="1"/>
      <c r="E150" s="14"/>
    </row>
    <row r="151" spans="2:5" ht="13.5" x14ac:dyDescent="0.2">
      <c r="B151" s="1"/>
      <c r="E151" s="14"/>
    </row>
    <row r="152" spans="2:5" ht="13.5" x14ac:dyDescent="0.2">
      <c r="B152" s="1"/>
      <c r="E152" s="14"/>
    </row>
    <row r="153" spans="2:5" ht="13.5" x14ac:dyDescent="0.2">
      <c r="B153" s="1"/>
      <c r="E153" s="14"/>
    </row>
    <row r="154" spans="2:5" ht="13.5" x14ac:dyDescent="0.2">
      <c r="B154" s="1"/>
      <c r="E154" s="14"/>
    </row>
    <row r="155" spans="2:5" ht="13.5" x14ac:dyDescent="0.2">
      <c r="B155" s="1"/>
      <c r="E155" s="14"/>
    </row>
    <row r="156" spans="2:5" ht="13.5" x14ac:dyDescent="0.2">
      <c r="B156" s="1"/>
      <c r="E156" s="14"/>
    </row>
    <row r="157" spans="2:5" ht="13.5" x14ac:dyDescent="0.2">
      <c r="B157" s="1"/>
      <c r="E157" s="14"/>
    </row>
    <row r="158" spans="2:5" ht="13.5" x14ac:dyDescent="0.2">
      <c r="B158" s="1"/>
      <c r="E158" s="14"/>
    </row>
    <row r="159" spans="2:5" ht="13.5" x14ac:dyDescent="0.2">
      <c r="B159" s="1"/>
      <c r="E159" s="14"/>
    </row>
    <row r="160" spans="2:5" ht="13.5" x14ac:dyDescent="0.2">
      <c r="B160" s="1"/>
      <c r="E160" s="14"/>
    </row>
    <row r="161" spans="2:5" ht="13.5" x14ac:dyDescent="0.2">
      <c r="B161" s="1"/>
      <c r="E161" s="14"/>
    </row>
    <row r="162" spans="2:5" ht="13.5" x14ac:dyDescent="0.2">
      <c r="B162" s="1"/>
      <c r="E162" s="14"/>
    </row>
    <row r="163" spans="2:5" ht="13.5" x14ac:dyDescent="0.2">
      <c r="B163" s="1"/>
      <c r="E163" s="14"/>
    </row>
    <row r="164" spans="2:5" ht="13.5" x14ac:dyDescent="0.2">
      <c r="B164" s="1"/>
      <c r="E164" s="14"/>
    </row>
    <row r="165" spans="2:5" ht="13.5" x14ac:dyDescent="0.2">
      <c r="B165" s="1"/>
      <c r="E165" s="14"/>
    </row>
    <row r="166" spans="2:5" ht="13.5" x14ac:dyDescent="0.2">
      <c r="B166" s="1"/>
      <c r="E166" s="14"/>
    </row>
    <row r="167" spans="2:5" ht="13.5" x14ac:dyDescent="0.2">
      <c r="B167" s="1"/>
      <c r="E167" s="14"/>
    </row>
    <row r="168" spans="2:5" ht="13.5" x14ac:dyDescent="0.2">
      <c r="B168" s="1"/>
      <c r="E168" s="14"/>
    </row>
    <row r="169" spans="2:5" ht="13.5" x14ac:dyDescent="0.2">
      <c r="B169" s="1"/>
      <c r="E169" s="14"/>
    </row>
  </sheetData>
  <mergeCells count="2">
    <mergeCell ref="B14:C14"/>
    <mergeCell ref="E14:F14"/>
  </mergeCells>
  <phoneticPr fontId="1" type="noConversion"/>
  <conditionalFormatting sqref="A15:A143">
    <cfRule type="cellIs" dxfId="6" priority="1" stopIfTrue="1" operator="equal">
      <formula>$B$2</formula>
    </cfRule>
  </conditionalFormatting>
  <dataValidations count="3">
    <dataValidation type="whole" allowBlank="1" showInputMessage="1" showErrorMessage="1" sqref="C15:C23 C125:C143 C148:D169 D15:D143 C25:C39 C41:C123" xr:uid="{00000000-0002-0000-0000-000000000000}">
      <formula1>-127</formula1>
      <formula2>128</formula2>
    </dataValidation>
    <dataValidation type="list" allowBlank="1" showInputMessage="1" showErrorMessage="1" sqref="B148:B169 B15:B143" xr:uid="{00000000-0002-0000-0000-000001000000}">
      <formula1>para</formula1>
    </dataValidation>
    <dataValidation type="list" allowBlank="1" showInputMessage="1" showErrorMessage="1" sqref="B1" xr:uid="{00000000-0002-0000-0000-000002000000}">
      <formula1>"start,stop"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workbookViewId="0">
      <selection activeCell="I34" sqref="I34"/>
    </sheetView>
  </sheetViews>
  <sheetFormatPr defaultRowHeight="13.5" x14ac:dyDescent="0.2"/>
  <cols>
    <col min="1" max="1" width="10.3828125" customWidth="1"/>
    <col min="2" max="2" width="9.57421875" customWidth="1"/>
    <col min="3" max="3" width="13.078125" customWidth="1"/>
    <col min="4" max="4" width="15.640625" customWidth="1"/>
    <col min="5" max="5" width="15.37109375" customWidth="1"/>
    <col min="6" max="6" width="9.16796875" style="1"/>
    <col min="7" max="7" width="8.62890625" customWidth="1"/>
    <col min="8" max="11" width="10.65234375" style="16" customWidth="1"/>
  </cols>
  <sheetData>
    <row r="1" spans="1:11" x14ac:dyDescent="0.2">
      <c r="A1" s="21" t="s">
        <v>41</v>
      </c>
      <c r="B1" s="20" t="s">
        <v>50</v>
      </c>
      <c r="C1" s="2"/>
    </row>
    <row r="2" spans="1:11" ht="14.25" thickBot="1" x14ac:dyDescent="0.25">
      <c r="B2" s="13" t="s">
        <v>12</v>
      </c>
      <c r="C2" s="1"/>
      <c r="D2" s="2"/>
      <c r="E2" s="2"/>
      <c r="F2" s="1" t="s">
        <v>89</v>
      </c>
      <c r="G2" t="s">
        <v>88</v>
      </c>
      <c r="H2" s="16" t="s">
        <v>98</v>
      </c>
      <c r="I2" s="16" t="s">
        <v>104</v>
      </c>
      <c r="J2" s="16" t="s">
        <v>94</v>
      </c>
      <c r="K2" s="16" t="s">
        <v>93</v>
      </c>
    </row>
    <row r="3" spans="1:11" x14ac:dyDescent="0.2">
      <c r="A3" s="8" t="s">
        <v>0</v>
      </c>
      <c r="B3" s="13" t="s">
        <v>15</v>
      </c>
      <c r="C3" s="1"/>
      <c r="D3" s="4" t="s">
        <v>86</v>
      </c>
      <c r="E3" s="5" t="s">
        <v>49</v>
      </c>
      <c r="F3" s="5" t="s">
        <v>11</v>
      </c>
      <c r="G3" s="6" t="s">
        <v>51</v>
      </c>
      <c r="H3" s="17" t="s">
        <v>97</v>
      </c>
      <c r="I3" s="17" t="s">
        <v>97</v>
      </c>
      <c r="J3" s="17" t="s">
        <v>97</v>
      </c>
      <c r="K3" s="17" t="s">
        <v>97</v>
      </c>
    </row>
    <row r="4" spans="1:11" x14ac:dyDescent="0.2">
      <c r="A4" s="8" t="s">
        <v>55</v>
      </c>
      <c r="B4" s="13" t="s">
        <v>31</v>
      </c>
      <c r="C4" s="1"/>
      <c r="D4" s="7" t="s">
        <v>83</v>
      </c>
      <c r="E4" s="8"/>
      <c r="F4" s="8" t="s">
        <v>8</v>
      </c>
      <c r="G4" s="9" t="s">
        <v>52</v>
      </c>
      <c r="H4" s="18"/>
      <c r="I4" s="17" t="s">
        <v>97</v>
      </c>
      <c r="J4" s="17" t="s">
        <v>97</v>
      </c>
      <c r="K4" s="17" t="s">
        <v>97</v>
      </c>
    </row>
    <row r="5" spans="1:11" x14ac:dyDescent="0.2">
      <c r="A5" s="8" t="s">
        <v>56</v>
      </c>
      <c r="B5" s="13" t="s">
        <v>23</v>
      </c>
      <c r="C5" s="1"/>
      <c r="D5" s="7"/>
      <c r="E5" s="8"/>
      <c r="F5" s="8" t="s">
        <v>10</v>
      </c>
      <c r="G5" s="9" t="s">
        <v>53</v>
      </c>
      <c r="H5" s="18"/>
      <c r="I5" s="17" t="s">
        <v>97</v>
      </c>
      <c r="J5" s="17" t="s">
        <v>97</v>
      </c>
      <c r="K5" s="17" t="s">
        <v>97</v>
      </c>
    </row>
    <row r="6" spans="1:11" ht="14.25" thickBot="1" x14ac:dyDescent="0.25">
      <c r="A6" s="8" t="s">
        <v>3</v>
      </c>
      <c r="B6" s="13" t="s">
        <v>18</v>
      </c>
      <c r="C6" s="1"/>
      <c r="D6" s="10"/>
      <c r="E6" s="11"/>
      <c r="F6" s="11" t="s">
        <v>9</v>
      </c>
      <c r="G6" s="12" t="s">
        <v>54</v>
      </c>
      <c r="H6" s="18"/>
      <c r="I6" s="17" t="s">
        <v>97</v>
      </c>
      <c r="J6" s="17" t="s">
        <v>97</v>
      </c>
      <c r="K6" s="17" t="s">
        <v>97</v>
      </c>
    </row>
    <row r="7" spans="1:11" x14ac:dyDescent="0.2">
      <c r="A7" s="8" t="s">
        <v>57</v>
      </c>
      <c r="B7" s="13" t="s">
        <v>34</v>
      </c>
      <c r="C7" s="1"/>
      <c r="D7" s="7" t="s">
        <v>48</v>
      </c>
      <c r="E7" s="8" t="s">
        <v>42</v>
      </c>
      <c r="F7" s="8" t="s">
        <v>0</v>
      </c>
      <c r="G7" s="9" t="s">
        <v>15</v>
      </c>
      <c r="H7" s="17" t="s">
        <v>99</v>
      </c>
      <c r="I7" s="18" t="s">
        <v>100</v>
      </c>
      <c r="J7" s="19" t="s">
        <v>108</v>
      </c>
      <c r="K7" s="18" t="s">
        <v>91</v>
      </c>
    </row>
    <row r="8" spans="1:11" x14ac:dyDescent="0.2">
      <c r="A8" s="8" t="s">
        <v>58</v>
      </c>
      <c r="B8" s="13" t="s">
        <v>26</v>
      </c>
      <c r="C8" s="1"/>
      <c r="D8" s="7" t="s">
        <v>47</v>
      </c>
      <c r="E8" s="8"/>
      <c r="F8" s="8" t="s">
        <v>1</v>
      </c>
      <c r="G8" s="9" t="s">
        <v>16</v>
      </c>
      <c r="H8" s="17" t="s">
        <v>99</v>
      </c>
      <c r="I8" s="18" t="s">
        <v>100</v>
      </c>
      <c r="J8" s="18" t="s">
        <v>105</v>
      </c>
      <c r="K8" s="18" t="s">
        <v>91</v>
      </c>
    </row>
    <row r="9" spans="1:11" x14ac:dyDescent="0.2">
      <c r="A9" s="8" t="s">
        <v>11</v>
      </c>
      <c r="B9" s="13" t="s">
        <v>51</v>
      </c>
      <c r="C9" s="1"/>
      <c r="D9" s="7" t="s">
        <v>83</v>
      </c>
      <c r="E9" s="8"/>
      <c r="F9" s="8" t="s">
        <v>2</v>
      </c>
      <c r="G9" s="9" t="s">
        <v>17</v>
      </c>
      <c r="H9" s="17" t="s">
        <v>99</v>
      </c>
      <c r="I9" s="18" t="s">
        <v>100</v>
      </c>
      <c r="J9" s="18" t="s">
        <v>106</v>
      </c>
      <c r="K9" s="18" t="s">
        <v>91</v>
      </c>
    </row>
    <row r="10" spans="1:11" ht="14.25" thickBot="1" x14ac:dyDescent="0.25">
      <c r="A10" s="8" t="s">
        <v>9</v>
      </c>
      <c r="B10" s="13" t="s">
        <v>54</v>
      </c>
      <c r="C10" s="1"/>
      <c r="D10" s="7"/>
      <c r="E10" s="11"/>
      <c r="F10" s="11" t="s">
        <v>3</v>
      </c>
      <c r="G10" s="12" t="s">
        <v>18</v>
      </c>
      <c r="H10" s="17" t="s">
        <v>99</v>
      </c>
      <c r="I10" s="18" t="s">
        <v>100</v>
      </c>
      <c r="J10" s="18" t="s">
        <v>107</v>
      </c>
      <c r="K10" s="18" t="s">
        <v>91</v>
      </c>
    </row>
    <row r="11" spans="1:11" x14ac:dyDescent="0.2">
      <c r="A11" s="8" t="s">
        <v>8</v>
      </c>
      <c r="B11" s="13" t="s">
        <v>52</v>
      </c>
      <c r="C11" s="1"/>
      <c r="D11" s="7"/>
      <c r="E11" s="8" t="s">
        <v>43</v>
      </c>
      <c r="F11" s="8" t="s">
        <v>4</v>
      </c>
      <c r="G11" s="9" t="s">
        <v>19</v>
      </c>
      <c r="H11" s="17" t="s">
        <v>99</v>
      </c>
      <c r="I11" s="18" t="s">
        <v>100</v>
      </c>
      <c r="J11" s="18" t="s">
        <v>104</v>
      </c>
      <c r="K11" s="18" t="s">
        <v>91</v>
      </c>
    </row>
    <row r="12" spans="1:11" x14ac:dyDescent="0.2">
      <c r="A12" s="8" t="s">
        <v>10</v>
      </c>
      <c r="B12" s="13" t="s">
        <v>53</v>
      </c>
      <c r="C12" s="1"/>
      <c r="D12" s="7"/>
      <c r="E12" s="8"/>
      <c r="F12" s="8" t="s">
        <v>5</v>
      </c>
      <c r="G12" s="9" t="s">
        <v>20</v>
      </c>
      <c r="H12" s="17" t="s">
        <v>99</v>
      </c>
      <c r="I12" s="18" t="s">
        <v>100</v>
      </c>
      <c r="J12" s="18" t="s">
        <v>91</v>
      </c>
      <c r="K12" s="18" t="s">
        <v>104</v>
      </c>
    </row>
    <row r="13" spans="1:11" x14ac:dyDescent="0.2">
      <c r="A13" s="8" t="s">
        <v>4</v>
      </c>
      <c r="B13" s="13" t="s">
        <v>19</v>
      </c>
      <c r="C13" s="1"/>
      <c r="D13" s="7"/>
      <c r="E13" s="8"/>
      <c r="F13" s="8" t="s">
        <v>6</v>
      </c>
      <c r="G13" s="9" t="s">
        <v>21</v>
      </c>
      <c r="H13" s="17" t="s">
        <v>99</v>
      </c>
      <c r="I13" s="18" t="s">
        <v>109</v>
      </c>
      <c r="J13" s="18" t="s">
        <v>109</v>
      </c>
      <c r="K13" s="18" t="s">
        <v>91</v>
      </c>
    </row>
    <row r="14" spans="1:11" ht="14.25" thickBot="1" x14ac:dyDescent="0.25">
      <c r="A14" s="8" t="s">
        <v>59</v>
      </c>
      <c r="B14" s="13" t="s">
        <v>35</v>
      </c>
      <c r="C14" s="1"/>
      <c r="D14" s="10"/>
      <c r="E14" s="11"/>
      <c r="F14" s="11" t="s">
        <v>7</v>
      </c>
      <c r="G14" s="12" t="s">
        <v>22</v>
      </c>
      <c r="H14" s="17" t="s">
        <v>99</v>
      </c>
      <c r="I14" s="18" t="s">
        <v>109</v>
      </c>
      <c r="J14" s="18" t="s">
        <v>109</v>
      </c>
      <c r="K14" s="18" t="s">
        <v>102</v>
      </c>
    </row>
    <row r="15" spans="1:11" x14ac:dyDescent="0.2">
      <c r="A15" s="8" t="s">
        <v>60</v>
      </c>
      <c r="B15" s="13" t="s">
        <v>27</v>
      </c>
      <c r="C15" s="1"/>
      <c r="D15" s="7" t="s">
        <v>46</v>
      </c>
      <c r="E15" s="8" t="s">
        <v>42</v>
      </c>
      <c r="F15" s="8" t="s">
        <v>55</v>
      </c>
      <c r="G15" s="9" t="s">
        <v>31</v>
      </c>
      <c r="H15" s="17" t="s">
        <v>99</v>
      </c>
      <c r="I15" s="18" t="s">
        <v>101</v>
      </c>
      <c r="J15" s="19" t="s">
        <v>108</v>
      </c>
      <c r="K15" s="18" t="s">
        <v>91</v>
      </c>
    </row>
    <row r="16" spans="1:11" x14ac:dyDescent="0.2">
      <c r="A16" s="8" t="s">
        <v>2</v>
      </c>
      <c r="B16" s="13" t="s">
        <v>17</v>
      </c>
      <c r="C16" s="1"/>
      <c r="D16" s="7" t="s">
        <v>47</v>
      </c>
      <c r="E16" s="8"/>
      <c r="F16" s="8" t="s">
        <v>67</v>
      </c>
      <c r="G16" s="9" t="s">
        <v>32</v>
      </c>
      <c r="H16" s="17" t="s">
        <v>99</v>
      </c>
      <c r="I16" s="18" t="s">
        <v>101</v>
      </c>
      <c r="J16" s="18" t="s">
        <v>105</v>
      </c>
      <c r="K16" s="18" t="s">
        <v>91</v>
      </c>
    </row>
    <row r="17" spans="1:11" x14ac:dyDescent="0.2">
      <c r="A17" s="8" t="s">
        <v>61</v>
      </c>
      <c r="B17" s="13" t="s">
        <v>33</v>
      </c>
      <c r="C17" s="1"/>
      <c r="D17" s="7" t="s">
        <v>84</v>
      </c>
      <c r="E17" s="8"/>
      <c r="F17" s="8" t="s">
        <v>61</v>
      </c>
      <c r="G17" s="9" t="s">
        <v>33</v>
      </c>
      <c r="H17" s="17" t="s">
        <v>99</v>
      </c>
      <c r="I17" s="18" t="s">
        <v>101</v>
      </c>
      <c r="J17" s="18" t="s">
        <v>106</v>
      </c>
      <c r="K17" s="18" t="s">
        <v>91</v>
      </c>
    </row>
    <row r="18" spans="1:11" ht="14.25" thickBot="1" x14ac:dyDescent="0.25">
      <c r="A18" s="8" t="s">
        <v>62</v>
      </c>
      <c r="B18" s="13" t="s">
        <v>25</v>
      </c>
      <c r="C18" s="1"/>
      <c r="D18" s="7"/>
      <c r="E18" s="11"/>
      <c r="F18" s="11" t="s">
        <v>57</v>
      </c>
      <c r="G18" s="12" t="s">
        <v>34</v>
      </c>
      <c r="H18" s="17" t="s">
        <v>99</v>
      </c>
      <c r="I18" s="18" t="s">
        <v>101</v>
      </c>
      <c r="J18" s="18" t="s">
        <v>107</v>
      </c>
      <c r="K18" s="18" t="s">
        <v>91</v>
      </c>
    </row>
    <row r="19" spans="1:11" x14ac:dyDescent="0.2">
      <c r="A19" s="8" t="s">
        <v>6</v>
      </c>
      <c r="B19" s="13" t="s">
        <v>21</v>
      </c>
      <c r="C19" s="1"/>
      <c r="D19" s="7"/>
      <c r="E19" s="8" t="s">
        <v>43</v>
      </c>
      <c r="F19" s="8" t="s">
        <v>59</v>
      </c>
      <c r="G19" s="9" t="s">
        <v>35</v>
      </c>
      <c r="H19" s="17" t="s">
        <v>99</v>
      </c>
      <c r="I19" s="18" t="s">
        <v>101</v>
      </c>
      <c r="J19" s="18" t="s">
        <v>104</v>
      </c>
      <c r="K19" s="18" t="s">
        <v>91</v>
      </c>
    </row>
    <row r="20" spans="1:11" x14ac:dyDescent="0.2">
      <c r="A20" s="8" t="s">
        <v>63</v>
      </c>
      <c r="B20" s="13" t="s">
        <v>37</v>
      </c>
      <c r="C20" s="1"/>
      <c r="D20" s="7"/>
      <c r="E20" s="8"/>
      <c r="F20" s="8" t="s">
        <v>65</v>
      </c>
      <c r="G20" s="9" t="s">
        <v>36</v>
      </c>
      <c r="H20" s="17" t="s">
        <v>99</v>
      </c>
      <c r="I20" s="18" t="s">
        <v>101</v>
      </c>
      <c r="J20" s="18" t="s">
        <v>91</v>
      </c>
      <c r="K20" s="18" t="s">
        <v>104</v>
      </c>
    </row>
    <row r="21" spans="1:11" x14ac:dyDescent="0.2">
      <c r="A21" s="8" t="s">
        <v>5</v>
      </c>
      <c r="B21" s="13" t="s">
        <v>20</v>
      </c>
      <c r="C21" s="1"/>
      <c r="D21" s="7"/>
      <c r="E21" s="8"/>
      <c r="F21" s="8" t="s">
        <v>63</v>
      </c>
      <c r="G21" s="9" t="s">
        <v>37</v>
      </c>
      <c r="H21" s="17" t="s">
        <v>99</v>
      </c>
      <c r="I21" s="18" t="s">
        <v>109</v>
      </c>
      <c r="J21" s="18" t="s">
        <v>109</v>
      </c>
      <c r="K21" s="18" t="s">
        <v>91</v>
      </c>
    </row>
    <row r="22" spans="1:11" ht="14.25" thickBot="1" x14ac:dyDescent="0.25">
      <c r="A22" s="8" t="s">
        <v>65</v>
      </c>
      <c r="B22" s="13" t="s">
        <v>36</v>
      </c>
      <c r="C22" s="1"/>
      <c r="D22" s="10"/>
      <c r="E22" s="11"/>
      <c r="F22" s="11" t="s">
        <v>69</v>
      </c>
      <c r="G22" s="12" t="s">
        <v>38</v>
      </c>
      <c r="H22" s="17" t="s">
        <v>99</v>
      </c>
      <c r="I22" s="18" t="s">
        <v>109</v>
      </c>
      <c r="J22" s="18" t="s">
        <v>109</v>
      </c>
      <c r="K22" s="18" t="s">
        <v>102</v>
      </c>
    </row>
    <row r="23" spans="1:11" x14ac:dyDescent="0.2">
      <c r="A23" s="8" t="s">
        <v>1</v>
      </c>
      <c r="B23" s="13" t="s">
        <v>16</v>
      </c>
      <c r="C23" s="1"/>
      <c r="D23" s="7" t="s">
        <v>44</v>
      </c>
      <c r="E23" s="8" t="s">
        <v>42</v>
      </c>
      <c r="F23" s="8" t="s">
        <v>56</v>
      </c>
      <c r="G23" s="9" t="s">
        <v>23</v>
      </c>
      <c r="H23" s="17" t="s">
        <v>99</v>
      </c>
      <c r="I23" s="18" t="s">
        <v>92</v>
      </c>
      <c r="J23" s="19" t="s">
        <v>108</v>
      </c>
      <c r="K23" s="18" t="s">
        <v>91</v>
      </c>
    </row>
    <row r="24" spans="1:11" x14ac:dyDescent="0.2">
      <c r="A24" s="8" t="s">
        <v>67</v>
      </c>
      <c r="B24" s="13" t="s">
        <v>32</v>
      </c>
      <c r="C24" s="1"/>
      <c r="D24" s="7" t="s">
        <v>45</v>
      </c>
      <c r="E24" s="8"/>
      <c r="F24" s="8" t="s">
        <v>68</v>
      </c>
      <c r="G24" s="9" t="s">
        <v>24</v>
      </c>
      <c r="H24" s="17" t="s">
        <v>99</v>
      </c>
      <c r="I24" s="18" t="s">
        <v>92</v>
      </c>
      <c r="J24" s="18" t="s">
        <v>105</v>
      </c>
      <c r="K24" s="18" t="s">
        <v>91</v>
      </c>
    </row>
    <row r="25" spans="1:11" x14ac:dyDescent="0.2">
      <c r="A25" s="8" t="s">
        <v>68</v>
      </c>
      <c r="B25" s="13" t="s">
        <v>24</v>
      </c>
      <c r="C25" s="1"/>
      <c r="D25" s="7" t="s">
        <v>85</v>
      </c>
      <c r="E25" s="8"/>
      <c r="F25" s="8" t="s">
        <v>62</v>
      </c>
      <c r="G25" s="9" t="s">
        <v>25</v>
      </c>
      <c r="H25" s="17" t="s">
        <v>99</v>
      </c>
      <c r="I25" s="18" t="s">
        <v>92</v>
      </c>
      <c r="J25" s="18" t="s">
        <v>106</v>
      </c>
      <c r="K25" s="18" t="s">
        <v>91</v>
      </c>
    </row>
    <row r="26" spans="1:11" ht="14.25" thickBot="1" x14ac:dyDescent="0.25">
      <c r="A26" s="8" t="s">
        <v>7</v>
      </c>
      <c r="B26" s="13" t="s">
        <v>22</v>
      </c>
      <c r="C26" s="1"/>
      <c r="D26" s="7"/>
      <c r="E26" s="11"/>
      <c r="F26" s="11" t="s">
        <v>58</v>
      </c>
      <c r="G26" s="12" t="s">
        <v>26</v>
      </c>
      <c r="H26" s="17" t="s">
        <v>99</v>
      </c>
      <c r="I26" s="18" t="s">
        <v>92</v>
      </c>
      <c r="J26" s="18" t="s">
        <v>107</v>
      </c>
      <c r="K26" s="18" t="s">
        <v>91</v>
      </c>
    </row>
    <row r="27" spans="1:11" x14ac:dyDescent="0.2">
      <c r="A27" s="8" t="s">
        <v>69</v>
      </c>
      <c r="B27" s="13" t="s">
        <v>38</v>
      </c>
      <c r="C27" s="1"/>
      <c r="D27" s="7"/>
      <c r="E27" s="8" t="s">
        <v>43</v>
      </c>
      <c r="F27" s="8" t="s">
        <v>60</v>
      </c>
      <c r="G27" s="9" t="s">
        <v>27</v>
      </c>
      <c r="H27" s="17" t="s">
        <v>99</v>
      </c>
      <c r="I27" s="18" t="s">
        <v>92</v>
      </c>
      <c r="J27" s="18" t="s">
        <v>104</v>
      </c>
      <c r="K27" s="18" t="s">
        <v>91</v>
      </c>
    </row>
    <row r="28" spans="1:11" x14ac:dyDescent="0.2">
      <c r="A28" s="8" t="s">
        <v>70</v>
      </c>
      <c r="B28" s="13" t="s">
        <v>30</v>
      </c>
      <c r="C28" s="1"/>
      <c r="D28" s="7"/>
      <c r="E28" s="8"/>
      <c r="F28" s="8" t="s">
        <v>66</v>
      </c>
      <c r="G28" s="9" t="s">
        <v>28</v>
      </c>
      <c r="H28" s="36" t="s">
        <v>110</v>
      </c>
      <c r="I28" s="37"/>
      <c r="J28" s="37"/>
      <c r="K28" s="37"/>
    </row>
    <row r="29" spans="1:11" x14ac:dyDescent="0.2">
      <c r="C29" s="1"/>
      <c r="D29" s="7"/>
      <c r="E29" s="8"/>
      <c r="F29" s="8" t="s">
        <v>64</v>
      </c>
      <c r="G29" s="9" t="s">
        <v>29</v>
      </c>
      <c r="H29" s="36" t="s">
        <v>110</v>
      </c>
      <c r="I29" s="37"/>
      <c r="J29" s="37"/>
      <c r="K29" s="37"/>
    </row>
    <row r="30" spans="1:11" ht="14.25" thickBot="1" x14ac:dyDescent="0.25">
      <c r="A30" s="3"/>
      <c r="B30" s="3"/>
      <c r="D30" s="10"/>
      <c r="E30" s="11"/>
      <c r="F30" s="11" t="s">
        <v>70</v>
      </c>
      <c r="G30" s="12" t="s">
        <v>30</v>
      </c>
      <c r="H30" s="17" t="s">
        <v>99</v>
      </c>
      <c r="I30" s="18" t="s">
        <v>109</v>
      </c>
      <c r="J30" s="18" t="s">
        <v>109</v>
      </c>
      <c r="K30" s="18" t="s">
        <v>102</v>
      </c>
    </row>
    <row r="32" spans="1:11" ht="12.75" x14ac:dyDescent="0.15">
      <c r="C32" s="15"/>
      <c r="D32" s="15"/>
      <c r="E32" s="15"/>
      <c r="F32"/>
    </row>
    <row r="33" spans="3:7" thickBot="1" x14ac:dyDescent="0.2">
      <c r="C33" s="15"/>
      <c r="D33" s="15"/>
      <c r="E33" s="15"/>
      <c r="F33" t="s">
        <v>87</v>
      </c>
    </row>
    <row r="34" spans="3:7" x14ac:dyDescent="0.2">
      <c r="C34" s="15"/>
      <c r="D34" s="15"/>
      <c r="E34" s="15"/>
      <c r="F34" s="4" t="s">
        <v>11</v>
      </c>
      <c r="G34" s="6" t="s">
        <v>71</v>
      </c>
    </row>
    <row r="35" spans="3:7" x14ac:dyDescent="0.2">
      <c r="C35" s="15"/>
      <c r="D35" s="15"/>
      <c r="E35" s="15"/>
      <c r="F35" s="7" t="s">
        <v>8</v>
      </c>
      <c r="G35" s="9" t="s">
        <v>72</v>
      </c>
    </row>
    <row r="36" spans="3:7" x14ac:dyDescent="0.2">
      <c r="C36" s="15"/>
      <c r="D36" s="15"/>
      <c r="E36" s="15"/>
      <c r="F36" s="7" t="s">
        <v>10</v>
      </c>
      <c r="G36" s="9" t="s">
        <v>73</v>
      </c>
    </row>
    <row r="37" spans="3:7" ht="14.25" thickBot="1" x14ac:dyDescent="0.25">
      <c r="C37" s="15"/>
      <c r="D37" s="15"/>
      <c r="E37" s="15"/>
      <c r="F37" s="10" t="s">
        <v>9</v>
      </c>
      <c r="G37" s="12" t="s">
        <v>74</v>
      </c>
    </row>
    <row r="38" spans="3:7" x14ac:dyDescent="0.2">
      <c r="C38" s="15"/>
      <c r="D38" s="15"/>
      <c r="E38" s="15"/>
      <c r="F38" s="7" t="s">
        <v>0</v>
      </c>
      <c r="G38" s="9" t="s">
        <v>75</v>
      </c>
    </row>
    <row r="39" spans="3:7" x14ac:dyDescent="0.2">
      <c r="C39" s="15"/>
      <c r="D39" s="15"/>
      <c r="E39" s="15"/>
      <c r="F39" s="7" t="s">
        <v>1</v>
      </c>
      <c r="G39" s="9" t="s">
        <v>76</v>
      </c>
    </row>
    <row r="40" spans="3:7" x14ac:dyDescent="0.2">
      <c r="C40" s="15"/>
      <c r="D40" s="15"/>
      <c r="E40" s="15"/>
      <c r="F40" s="7" t="s">
        <v>2</v>
      </c>
      <c r="G40" s="9" t="s">
        <v>77</v>
      </c>
    </row>
    <row r="41" spans="3:7" ht="14.25" thickBot="1" x14ac:dyDescent="0.25">
      <c r="C41" s="15"/>
      <c r="D41" s="15"/>
      <c r="E41" s="15"/>
      <c r="F41" s="10" t="s">
        <v>3</v>
      </c>
      <c r="G41" s="12" t="s">
        <v>78</v>
      </c>
    </row>
    <row r="42" spans="3:7" x14ac:dyDescent="0.2">
      <c r="F42" s="7" t="s">
        <v>4</v>
      </c>
      <c r="G42" s="9" t="s">
        <v>79</v>
      </c>
    </row>
    <row r="43" spans="3:7" x14ac:dyDescent="0.2">
      <c r="F43" s="7" t="s">
        <v>5</v>
      </c>
      <c r="G43" s="9" t="s">
        <v>80</v>
      </c>
    </row>
    <row r="44" spans="3:7" x14ac:dyDescent="0.2">
      <c r="F44" s="7" t="s">
        <v>6</v>
      </c>
      <c r="G44" s="9" t="s">
        <v>81</v>
      </c>
    </row>
    <row r="45" spans="3:7" ht="14.25" thickBot="1" x14ac:dyDescent="0.25">
      <c r="F45" s="10" t="s">
        <v>7</v>
      </c>
      <c r="G45" s="12" t="s">
        <v>82</v>
      </c>
    </row>
    <row r="46" spans="3:7" ht="12.75" x14ac:dyDescent="0.15">
      <c r="F46"/>
    </row>
  </sheetData>
  <mergeCells count="2">
    <mergeCell ref="H28:K28"/>
    <mergeCell ref="H29:K29"/>
  </mergeCells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H7:H27 G3:G6 H30 G7:G14 G15:G27 G28 G29:G30 B2:B28" numberStoredAsText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RAM</vt:lpstr>
      <vt:lpstr>Assembler</vt:lpstr>
      <vt:lpstr>_op2</vt:lpstr>
      <vt:lpstr>_op3</vt:lpstr>
      <vt:lpstr>acc</vt:lpstr>
      <vt:lpstr>ak</vt:lpstr>
      <vt:lpstr>akt</vt:lpstr>
      <vt:lpstr>aktkod</vt:lpstr>
      <vt:lpstr>do</vt:lpstr>
      <vt:lpstr>hova</vt:lpstr>
      <vt:lpstr>kod</vt:lpstr>
      <vt:lpstr>mem</vt:lpstr>
      <vt:lpstr>op</vt:lpstr>
      <vt:lpstr>para</vt:lpstr>
      <vt:lpstr>utsz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Matematika Intézet</dc:creator>
  <cp:lastModifiedBy>X</cp:lastModifiedBy>
  <dcterms:created xsi:type="dcterms:W3CDTF">2006-06-18T05:58:40Z</dcterms:created>
  <dcterms:modified xsi:type="dcterms:W3CDTF">2019-09-16T08:48:47Z</dcterms:modified>
</cp:coreProperties>
</file>